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6. Raportari Trim I 2023\14. DCRI_materiale pt publicare\"/>
    </mc:Choice>
  </mc:AlternateContent>
  <xr:revisionPtr revIDLastSave="0" documentId="13_ncr:1_{0D20E58D-2EDE-4CEB-8A33-0C2DA0FB2B13}" xr6:coauthVersionLast="36" xr6:coauthVersionMax="36" xr10:uidLastSave="{00000000-0000-0000-0000-000000000000}"/>
  <bookViews>
    <workbookView xWindow="0" yWindow="0" windowWidth="23040" windowHeight="9060" tabRatio="896" xr2:uid="{00000000-000D-0000-FFFF-FFFF00000000}"/>
  </bookViews>
  <sheets>
    <sheet name="BS_RO_31.03.2023" sheetId="2" r:id="rId1"/>
    <sheet name="BS_EN_31.03.2023" sheetId="4" r:id="rId2"/>
    <sheet name="PL_RO_31.03.2023" sheetId="3" r:id="rId3"/>
    <sheet name="PL_EN_31.03.2023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BS_EN_31.03.2023!$A$2:$C$53</definedName>
    <definedName name="_xlnm.Print_Area" localSheetId="0">BS_RO_31.03.2023!$A$2:$C$53</definedName>
    <definedName name="_xlnm.Print_Area" localSheetId="3">PL_EN_31.03.2023!$A$3:$C$33</definedName>
    <definedName name="_xlnm.Print_Area" localSheetId="2">PL_RO_31.03.2023!$A$3:$C$33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3" l="1"/>
  <c r="C21" i="3"/>
  <c r="C12" i="4"/>
  <c r="C27" i="5" l="1"/>
  <c r="C21" i="5"/>
  <c r="C7" i="5"/>
  <c r="C27" i="3"/>
  <c r="C7" i="3"/>
  <c r="B12" i="4"/>
  <c r="C51" i="4"/>
  <c r="C42" i="4"/>
  <c r="C32" i="4"/>
  <c r="C20" i="4"/>
  <c r="C12" i="2"/>
  <c r="B12" i="2"/>
  <c r="C51" i="2"/>
  <c r="C42" i="2"/>
  <c r="C32" i="2"/>
  <c r="C20" i="2"/>
  <c r="C21" i="4" l="1"/>
  <c r="C52" i="4"/>
  <c r="C52" i="2"/>
  <c r="C21" i="2"/>
  <c r="C23" i="5"/>
  <c r="C29" i="5" s="1"/>
  <c r="C33" i="5" s="1"/>
  <c r="C23" i="3"/>
  <c r="C29" i="3" s="1"/>
  <c r="C33" i="3" s="1"/>
  <c r="B51" i="4"/>
  <c r="B42" i="4"/>
  <c r="B32" i="4"/>
  <c r="B20" i="4"/>
  <c r="B51" i="2"/>
  <c r="B42" i="2"/>
  <c r="B32" i="2"/>
  <c r="B20" i="2"/>
  <c r="C35" i="5" l="1"/>
  <c r="C53" i="4"/>
  <c r="C53" i="2"/>
  <c r="B52" i="4"/>
  <c r="B53" i="4" s="1"/>
  <c r="B21" i="4"/>
  <c r="B52" i="2"/>
  <c r="B53" i="2" s="1"/>
  <c r="B21" i="2"/>
  <c r="C55" i="4" l="1"/>
  <c r="B55" i="4"/>
  <c r="C55" i="2"/>
  <c r="B55" i="2"/>
  <c r="B27" i="5"/>
  <c r="B21" i="5"/>
  <c r="B7" i="5"/>
  <c r="B23" i="5" l="1"/>
  <c r="B29" i="5" s="1"/>
  <c r="B33" i="5" s="1"/>
  <c r="B7" i="3" l="1"/>
  <c r="B27" i="3" l="1"/>
  <c r="B23" i="3" l="1"/>
  <c r="B29" i="3" l="1"/>
  <c r="B33" i="3" l="1"/>
  <c r="B35" i="5" s="1"/>
</calcChain>
</file>

<file path=xl/sharedStrings.xml><?xml version="1.0" encoding="utf-8"?>
<sst xmlns="http://schemas.openxmlformats.org/spreadsheetml/2006/main" count="150" uniqueCount="147">
  <si>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</si>
  <si>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</si>
  <si>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</si>
  <si>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</si>
  <si>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</si>
  <si>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</si>
  <si>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</si>
  <si>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</si>
  <si>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</si>
  <si>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</si>
  <si>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</si>
  <si>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</si>
  <si>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</si>
  <si>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</si>
  <si>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</si>
  <si>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</si>
  <si>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</si>
  <si>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</si>
  <si>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</si>
  <si>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</si>
  <si>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</si>
  <si>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</si>
  <si>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</si>
  <si>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</si>
  <si>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</si>
  <si>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</si>
  <si>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</si>
  <si>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</si>
  <si>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</si>
  <si>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</si>
  <si>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</si>
  <si>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</si>
  <si>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</si>
  <si>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</si>
  <si>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</si>
  <si>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</si>
  <si>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</si>
  <si>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</si>
  <si>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</si>
  <si>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</si>
  <si>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</si>
  <si>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</si>
  <si>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</si>
  <si>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</si>
  <si>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</si>
  <si>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</si>
  <si>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</si>
  <si>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</si>
  <si>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</si>
  <si>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</si>
  <si>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</si>
  <si>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</si>
  <si>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</si>
  <si>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</si>
  <si>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</si>
  <si>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</si>
  <si>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</si>
  <si>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</si>
  <si>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</si>
  <si>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</si>
  <si>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</si>
  <si>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</si>
  <si>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</si>
  <si>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</si>
  <si>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</si>
  <si>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</si>
  <si>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</si>
  <si>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</si>
  <si>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</si>
  <si>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</si>
  <si>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</si>
  <si>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</si>
  <si>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</si>
  <si>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</si>
  <si>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</si>
  <si>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</si>
  <si>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</si>
  <si>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</si>
  <si>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</si>
  <si>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</si>
  <si>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</si>
  <si>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</si>
  <si>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</si>
  <si>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</si>
  <si>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</si>
  <si>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</si>
  <si>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</si>
  <si>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</si>
  <si>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</si>
  <si>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</si>
  <si>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</si>
  <si>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</si>
  <si>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</si>
  <si>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</si>
  <si>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</si>
  <si>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</si>
  <si>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</si>
  <si>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</si>
  <si>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</si>
  <si>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</si>
  <si>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</si>
  <si>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</si>
  <si>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</si>
  <si>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</si>
  <si>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</si>
  <si>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</si>
  <si>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</si>
  <si>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</si>
  <si>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</si>
  <si>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</si>
  <si>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</si>
  <si>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</si>
  <si>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</si>
  <si>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</si>
  <si>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</si>
  <si>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</si>
  <si>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</si>
  <si>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</si>
  <si>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</si>
  <si>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</si>
  <si>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</si>
  <si>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</si>
  <si>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</si>
  <si>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</si>
  <si>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</si>
  <si>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</si>
  <si>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</si>
  <si>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</si>
  <si>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</si>
  <si>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</si>
  <si>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</si>
  <si>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</si>
  <si>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</si>
  <si>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</si>
  <si>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</si>
  <si>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Investitii in entitati asociate</t>
  </si>
  <si>
    <t>Financial investment in associates</t>
  </si>
  <si>
    <t>Cheltuieli cu impozitul pe venitul suplimentar / Contributia la Fondul de Tranzitie Energetica</t>
  </si>
  <si>
    <t>March 31, 
2023
(unaudited)</t>
  </si>
  <si>
    <t>December 31, 
2022
(audited)</t>
  </si>
  <si>
    <t>31 martie 
2023
(neauditat)</t>
  </si>
  <si>
    <t>31 decembrie 
2022
(auditat)</t>
  </si>
  <si>
    <t>3M ended
31.03.2023
(unaudited)</t>
  </si>
  <si>
    <t>3M ended
31.03.2022
(unaudited)</t>
  </si>
  <si>
    <t>Perioada de 3 luni incheiata la 31 martie 2023
(neauditat)</t>
  </si>
  <si>
    <t>Perioada de 3 luni incheiata la 31 martie 2022
(neauditat)</t>
  </si>
  <si>
    <t>Windfall tax expenses / Contribution to the Energy Transition Fund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</si>
</sst>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5" fontId="2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57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4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4" fontId="7" fillId="0" borderId="0" xfId="2" applyNumberFormat="1" applyFont="1" applyFill="1" applyAlignment="1"/>
    <xf numFmtId="0" fontId="7" fillId="0" borderId="0" xfId="1" applyFont="1" applyFill="1" applyAlignment="1"/>
    <xf numFmtId="164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4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4" fontId="5" fillId="0" borderId="0" xfId="2" applyNumberFormat="1" applyFont="1" applyFill="1" applyBorder="1" applyAlignment="1">
      <alignment horizontal="right" wrapText="1"/>
    </xf>
    <xf numFmtId="43" fontId="5" fillId="0" borderId="0" xfId="1" applyNumberFormat="1" applyFont="1" applyAlignment="1">
      <alignment horizontal="right" vertical="center"/>
    </xf>
    <xf numFmtId="43" fontId="5" fillId="0" borderId="0" xfId="3" applyNumberFormat="1" applyFont="1" applyFill="1" applyBorder="1" applyAlignment="1">
      <alignment horizontal="right" wrapText="1"/>
    </xf>
    <xf numFmtId="43" fontId="5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Alignment="1">
      <alignment horizontal="right"/>
    </xf>
    <xf numFmtId="41" fontId="7" fillId="0" borderId="0" xfId="2" applyNumberFormat="1" applyFont="1" applyFill="1" applyAlignment="1">
      <alignment horizontal="right" vertical="center"/>
    </xf>
    <xf numFmtId="41" fontId="5" fillId="0" borderId="2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6" fillId="0" borderId="0" xfId="2" applyNumberFormat="1" applyFont="1" applyFill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41" fontId="7" fillId="0" borderId="0" xfId="2" applyNumberFormat="1" applyFont="1" applyAlignment="1">
      <alignment horizontal="right" vertical="center"/>
    </xf>
    <xf numFmtId="43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  <xf numFmtId="49" fontId="5" fillId="3" borderId="2" xfId="1" applyNumberFormat="1" applyFont="1" applyFill="1" applyBorder="1" applyAlignment="1">
      <alignment horizontal="right" vertical="center" wrapText="1"/>
    </xf>
    <xf numFmtId="49" fontId="5" fillId="3" borderId="2" xfId="1" quotePrefix="1" applyNumberFormat="1" applyFont="1" applyFill="1" applyBorder="1" applyAlignment="1">
      <alignment horizontal="right" vertical="center" wrapText="1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2">
          <cell r="C52" t="str">
            <v>EuropeMiddleEastAfrica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  <sheetName val="EXPL.AGUA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1"/>
  <sheetViews>
    <sheetView showGridLines="0" tabSelected="1" zoomScaleNormal="100" workbookViewId="0">
      <pane ySplit="2" topLeftCell="A3" activePane="bottomLeft" state="frozen"/>
      <selection pane="bottomLeft" activeCell="A20" sqref="A20"/>
    </sheetView>
  </sheetViews>
  <sheetFormatPr defaultColWidth="9.109375" defaultRowHeight="13.2" x14ac:dyDescent="0.25"/>
  <cols>
    <col min="1" max="1" width="40.109375" style="3" bestFit="1" customWidth="1"/>
    <col min="2" max="2" width="14.6640625" style="39" customWidth="1"/>
    <col min="3" max="3" width="16.33203125" style="39" customWidth="1"/>
    <col min="4" max="16384" width="9.109375" style="2"/>
  </cols>
  <sheetData>
    <row r="1" spans="1:3" x14ac:dyDescent="0.25">
      <c r="A1" s="22"/>
      <c r="B1" s="26"/>
      <c r="C1" s="26"/>
    </row>
    <row r="2" spans="1:3" s="1" customFormat="1" ht="46.2" customHeight="1" x14ac:dyDescent="0.3">
      <c r="A2" s="25" t="s">
        <v>104</v>
      </c>
      <c r="B2" s="55" t="s">
        <v>140</v>
      </c>
      <c r="C2" s="55" t="s">
        <v>141</v>
      </c>
    </row>
    <row r="3" spans="1:3" x14ac:dyDescent="0.25">
      <c r="A3" s="4"/>
      <c r="B3" s="27"/>
      <c r="C3" s="27"/>
    </row>
    <row r="4" spans="1:3" x14ac:dyDescent="0.25">
      <c r="A4" s="5" t="s">
        <v>0</v>
      </c>
      <c r="B4" s="28"/>
      <c r="C4" s="28"/>
    </row>
    <row r="5" spans="1:3" x14ac:dyDescent="0.25">
      <c r="A5" s="5" t="s">
        <v>3</v>
      </c>
      <c r="B5" s="28"/>
      <c r="C5" s="28"/>
    </row>
    <row r="6" spans="1:3" x14ac:dyDescent="0.25">
      <c r="A6" s="6" t="s">
        <v>4</v>
      </c>
      <c r="B6" s="29">
        <v>5700488370</v>
      </c>
      <c r="C6" s="29">
        <v>5737295053</v>
      </c>
    </row>
    <row r="7" spans="1:3" ht="26.4" x14ac:dyDescent="0.25">
      <c r="A7" s="6" t="s">
        <v>105</v>
      </c>
      <c r="B7" s="29">
        <v>15780705</v>
      </c>
      <c r="C7" s="29">
        <v>15565831</v>
      </c>
    </row>
    <row r="8" spans="1:3" x14ac:dyDescent="0.25">
      <c r="A8" s="6" t="s">
        <v>5</v>
      </c>
      <c r="B8" s="29">
        <v>47293429</v>
      </c>
      <c r="C8" s="29">
        <v>50773837</v>
      </c>
    </row>
    <row r="9" spans="1:3" x14ac:dyDescent="0.25">
      <c r="A9" s="6" t="s">
        <v>107</v>
      </c>
      <c r="B9" s="29">
        <v>267709020</v>
      </c>
      <c r="C9" s="29">
        <v>41262942</v>
      </c>
    </row>
    <row r="10" spans="1:3" x14ac:dyDescent="0.25">
      <c r="A10" s="6" t="s">
        <v>106</v>
      </c>
      <c r="B10" s="29">
        <v>199438505</v>
      </c>
      <c r="C10" s="29">
        <v>199438505</v>
      </c>
    </row>
    <row r="11" spans="1:3" x14ac:dyDescent="0.25">
      <c r="A11" s="6" t="s">
        <v>135</v>
      </c>
      <c r="B11" s="29">
        <v>4943000</v>
      </c>
      <c r="C11" s="29">
        <v>4943000</v>
      </c>
    </row>
    <row r="12" spans="1:3" x14ac:dyDescent="0.25">
      <c r="A12" s="7" t="s">
        <v>6</v>
      </c>
      <c r="B12" s="30">
        <f>SUM(B6:B11)</f>
        <v>6235653029</v>
      </c>
      <c r="C12" s="30">
        <f>SUM(C6:C11)</f>
        <v>6049279168</v>
      </c>
    </row>
    <row r="13" spans="1:3" x14ac:dyDescent="0.25">
      <c r="A13" s="7"/>
      <c r="B13" s="31"/>
      <c r="C13" s="31"/>
    </row>
    <row r="14" spans="1:3" x14ac:dyDescent="0.25">
      <c r="A14" s="7" t="s">
        <v>7</v>
      </c>
      <c r="B14" s="32"/>
      <c r="C14" s="32"/>
    </row>
    <row r="15" spans="1:3" x14ac:dyDescent="0.25">
      <c r="A15" s="6" t="s">
        <v>1</v>
      </c>
      <c r="B15" s="29">
        <v>764740338</v>
      </c>
      <c r="C15" s="29">
        <v>653199691</v>
      </c>
    </row>
    <row r="16" spans="1:3" x14ac:dyDescent="0.25">
      <c r="A16" s="6" t="s">
        <v>108</v>
      </c>
      <c r="B16" s="29">
        <v>602399747</v>
      </c>
      <c r="C16" s="29">
        <v>438539974</v>
      </c>
    </row>
    <row r="17" spans="1:3" x14ac:dyDescent="0.25">
      <c r="A17" s="6" t="s">
        <v>109</v>
      </c>
      <c r="B17" s="29">
        <v>156608407</v>
      </c>
      <c r="C17" s="29">
        <v>140954592</v>
      </c>
    </row>
    <row r="18" spans="1:3" x14ac:dyDescent="0.25">
      <c r="A18" s="6" t="s">
        <v>8</v>
      </c>
      <c r="B18" s="29">
        <v>2320437843</v>
      </c>
      <c r="C18" s="29">
        <v>1829796500</v>
      </c>
    </row>
    <row r="19" spans="1:3" x14ac:dyDescent="0.25">
      <c r="A19" s="6" t="s">
        <v>9</v>
      </c>
      <c r="B19" s="29">
        <v>2782230255</v>
      </c>
      <c r="C19" s="29">
        <v>2681002427</v>
      </c>
    </row>
    <row r="20" spans="1:3" x14ac:dyDescent="0.25">
      <c r="A20" s="8" t="s">
        <v>10</v>
      </c>
      <c r="B20" s="30">
        <f>SUM(B15:B19)</f>
        <v>6626416590</v>
      </c>
      <c r="C20" s="30">
        <f>SUM(C15:C19)</f>
        <v>5743493184</v>
      </c>
    </row>
    <row r="21" spans="1:3" ht="13.8" thickBot="1" x14ac:dyDescent="0.3">
      <c r="A21" s="7" t="s">
        <v>11</v>
      </c>
      <c r="B21" s="33">
        <f>B12+B20</f>
        <v>12862069619</v>
      </c>
      <c r="C21" s="33">
        <f>C12+C20</f>
        <v>11792772352</v>
      </c>
    </row>
    <row r="22" spans="1:3" ht="13.8" thickTop="1" x14ac:dyDescent="0.25">
      <c r="A22" s="5"/>
      <c r="B22" s="32"/>
      <c r="C22" s="32"/>
    </row>
    <row r="23" spans="1:3" x14ac:dyDescent="0.25">
      <c r="A23" s="5" t="s">
        <v>12</v>
      </c>
      <c r="B23" s="32"/>
      <c r="C23" s="32"/>
    </row>
    <row r="24" spans="1:3" x14ac:dyDescent="0.25">
      <c r="A24" s="5" t="s">
        <v>13</v>
      </c>
      <c r="B24" s="32"/>
      <c r="C24" s="32"/>
    </row>
    <row r="25" spans="1:3" x14ac:dyDescent="0.25">
      <c r="A25" s="9" t="s">
        <v>14</v>
      </c>
      <c r="B25" s="34">
        <v>3211941683</v>
      </c>
      <c r="C25" s="34">
        <v>3211941683</v>
      </c>
    </row>
    <row r="26" spans="1:3" x14ac:dyDescent="0.25">
      <c r="A26" s="10" t="s">
        <v>15</v>
      </c>
      <c r="B26" s="35">
        <v>3016438940</v>
      </c>
      <c r="C26" s="35">
        <v>3016438940</v>
      </c>
    </row>
    <row r="27" spans="1:3" collapsed="1" x14ac:dyDescent="0.25">
      <c r="A27" s="10" t="s">
        <v>16</v>
      </c>
      <c r="B27" s="35">
        <v>195502743</v>
      </c>
      <c r="C27" s="35">
        <v>195502743</v>
      </c>
    </row>
    <row r="28" spans="1:3" x14ac:dyDescent="0.25">
      <c r="A28" s="9" t="s">
        <v>17</v>
      </c>
      <c r="B28" s="29">
        <v>31474149</v>
      </c>
      <c r="C28" s="29">
        <v>31474149</v>
      </c>
    </row>
    <row r="29" spans="1:3" x14ac:dyDescent="0.25">
      <c r="A29" s="11" t="s">
        <v>52</v>
      </c>
      <c r="B29" s="29">
        <v>21553537</v>
      </c>
      <c r="C29" s="29">
        <v>21553537</v>
      </c>
    </row>
    <row r="30" spans="1:3" x14ac:dyDescent="0.25">
      <c r="A30" s="9" t="s">
        <v>18</v>
      </c>
      <c r="B30" s="29">
        <v>380026429</v>
      </c>
      <c r="C30" s="29">
        <v>394369643</v>
      </c>
    </row>
    <row r="31" spans="1:3" x14ac:dyDescent="0.25">
      <c r="A31" s="9" t="s">
        <v>19</v>
      </c>
      <c r="B31" s="29">
        <v>7657027075</v>
      </c>
      <c r="C31" s="29">
        <v>6876165858</v>
      </c>
    </row>
    <row r="32" spans="1:3" x14ac:dyDescent="0.25">
      <c r="A32" s="5" t="s">
        <v>20</v>
      </c>
      <c r="B32" s="30">
        <f>B25+SUM(B28:B31)</f>
        <v>11302022873</v>
      </c>
      <c r="C32" s="30">
        <f>C25+SUM(C28:C31)</f>
        <v>10535504870</v>
      </c>
    </row>
    <row r="33" spans="1:3" x14ac:dyDescent="0.25">
      <c r="A33" s="5"/>
      <c r="B33" s="32"/>
      <c r="C33" s="32"/>
    </row>
    <row r="34" spans="1:3" x14ac:dyDescent="0.25">
      <c r="A34" s="5" t="s">
        <v>2</v>
      </c>
      <c r="B34" s="32"/>
      <c r="C34" s="32"/>
    </row>
    <row r="35" spans="1:3" x14ac:dyDescent="0.25">
      <c r="A35" s="5" t="s">
        <v>21</v>
      </c>
      <c r="B35" s="32"/>
      <c r="C35" s="32"/>
    </row>
    <row r="36" spans="1:3" x14ac:dyDescent="0.25">
      <c r="A36" s="9" t="s">
        <v>22</v>
      </c>
      <c r="B36" s="29">
        <v>54440100</v>
      </c>
      <c r="C36" s="29">
        <v>64810940</v>
      </c>
    </row>
    <row r="37" spans="1:3" x14ac:dyDescent="0.25">
      <c r="A37" s="9" t="s">
        <v>110</v>
      </c>
      <c r="B37" s="29">
        <v>13115935</v>
      </c>
      <c r="C37" s="29">
        <v>12831121</v>
      </c>
    </row>
    <row r="38" spans="1:3" x14ac:dyDescent="0.25">
      <c r="A38" s="9" t="s">
        <v>50</v>
      </c>
      <c r="B38" s="29">
        <v>180749507</v>
      </c>
      <c r="C38" s="29">
        <v>174504703</v>
      </c>
    </row>
    <row r="39" spans="1:3" x14ac:dyDescent="0.25">
      <c r="A39" s="9" t="s">
        <v>53</v>
      </c>
      <c r="B39" s="29">
        <v>59910956</v>
      </c>
      <c r="C39" s="29">
        <v>63611498</v>
      </c>
    </row>
    <row r="40" spans="1:3" x14ac:dyDescent="0.25">
      <c r="A40" s="9" t="s">
        <v>23</v>
      </c>
      <c r="B40" s="29">
        <v>92043677</v>
      </c>
      <c r="C40" s="29">
        <v>95446226</v>
      </c>
    </row>
    <row r="41" spans="1:3" x14ac:dyDescent="0.25">
      <c r="A41" s="9" t="s">
        <v>24</v>
      </c>
      <c r="B41" s="29">
        <v>45557591</v>
      </c>
      <c r="C41" s="29">
        <v>45557591</v>
      </c>
    </row>
    <row r="42" spans="1:3" x14ac:dyDescent="0.25">
      <c r="A42" s="5" t="s">
        <v>25</v>
      </c>
      <c r="B42" s="30">
        <f>SUM(B36:B41)</f>
        <v>445817766</v>
      </c>
      <c r="C42" s="30">
        <f>SUM(C36:C41)</f>
        <v>456762079</v>
      </c>
    </row>
    <row r="43" spans="1:3" x14ac:dyDescent="0.25">
      <c r="A43" s="5"/>
      <c r="B43" s="32"/>
      <c r="C43" s="32"/>
    </row>
    <row r="44" spans="1:3" x14ac:dyDescent="0.25">
      <c r="A44" s="5" t="s">
        <v>26</v>
      </c>
      <c r="B44" s="32"/>
      <c r="C44" s="32"/>
    </row>
    <row r="45" spans="1:3" x14ac:dyDescent="0.25">
      <c r="A45" s="9" t="s">
        <v>27</v>
      </c>
      <c r="B45" s="36">
        <v>676389631</v>
      </c>
      <c r="C45" s="36">
        <v>445315659</v>
      </c>
    </row>
    <row r="46" spans="1:3" x14ac:dyDescent="0.25">
      <c r="A46" s="9" t="s">
        <v>111</v>
      </c>
      <c r="B46" s="36">
        <v>2805245</v>
      </c>
      <c r="C46" s="36">
        <v>2734403</v>
      </c>
    </row>
    <row r="47" spans="1:3" ht="26.4" x14ac:dyDescent="0.25">
      <c r="A47" s="24" t="s">
        <v>51</v>
      </c>
      <c r="B47" s="36">
        <v>90809021</v>
      </c>
      <c r="C47" s="36">
        <v>77040585</v>
      </c>
    </row>
    <row r="48" spans="1:3" x14ac:dyDescent="0.25">
      <c r="A48" s="9" t="s">
        <v>28</v>
      </c>
      <c r="B48" s="36">
        <v>197391235</v>
      </c>
      <c r="C48" s="36">
        <v>52801797</v>
      </c>
    </row>
    <row r="49" spans="1:3" x14ac:dyDescent="0.25">
      <c r="A49" s="9" t="s">
        <v>54</v>
      </c>
      <c r="B49" s="36">
        <v>80650376</v>
      </c>
      <c r="C49" s="36">
        <v>157087526</v>
      </c>
    </row>
    <row r="50" spans="1:3" x14ac:dyDescent="0.25">
      <c r="A50" s="9" t="s">
        <v>29</v>
      </c>
      <c r="B50" s="36">
        <v>66183472</v>
      </c>
      <c r="C50" s="36">
        <v>65525433</v>
      </c>
    </row>
    <row r="51" spans="1:3" x14ac:dyDescent="0.25">
      <c r="A51" s="5" t="s">
        <v>30</v>
      </c>
      <c r="B51" s="37">
        <f>SUM(B45:B50)</f>
        <v>1114228980</v>
      </c>
      <c r="C51" s="37">
        <f>SUM(C45:C50)</f>
        <v>800505403</v>
      </c>
    </row>
    <row r="52" spans="1:3" x14ac:dyDescent="0.25">
      <c r="A52" s="5" t="s">
        <v>31</v>
      </c>
      <c r="B52" s="30">
        <f>B42+B51</f>
        <v>1560046746</v>
      </c>
      <c r="C52" s="30">
        <f>C42+C51</f>
        <v>1257267482</v>
      </c>
    </row>
    <row r="53" spans="1:3" ht="13.8" thickBot="1" x14ac:dyDescent="0.3">
      <c r="A53" s="5" t="s">
        <v>32</v>
      </c>
      <c r="B53" s="33">
        <f>B32+B52</f>
        <v>12862069619</v>
      </c>
      <c r="C53" s="33">
        <f>C32+C52</f>
        <v>11792772352</v>
      </c>
    </row>
    <row r="54" spans="1:3" ht="13.8" thickTop="1" x14ac:dyDescent="0.25">
      <c r="B54" s="53"/>
      <c r="C54" s="53"/>
    </row>
    <row r="55" spans="1:3" x14ac:dyDescent="0.25">
      <c r="B55" s="54">
        <f>B53-B21</f>
        <v>0</v>
      </c>
      <c r="C55" s="54">
        <f>C53-C21</f>
        <v>0</v>
      </c>
    </row>
    <row r="57" spans="1:3" x14ac:dyDescent="0.25">
      <c r="A57" s="12"/>
    </row>
    <row r="58" spans="1:3" x14ac:dyDescent="0.25">
      <c r="A58" s="9"/>
      <c r="B58" s="36"/>
      <c r="C58" s="36"/>
    </row>
    <row r="59" spans="1:3" x14ac:dyDescent="0.25">
      <c r="A59" s="9"/>
      <c r="B59" s="36"/>
      <c r="C59" s="36"/>
    </row>
    <row r="60" spans="1:3" x14ac:dyDescent="0.25">
      <c r="A60" s="24"/>
      <c r="B60" s="36"/>
      <c r="C60" s="36"/>
    </row>
    <row r="61" spans="1:3" x14ac:dyDescent="0.25">
      <c r="A61" s="9"/>
      <c r="B61" s="36"/>
      <c r="C61" s="36"/>
    </row>
    <row r="62" spans="1:3" x14ac:dyDescent="0.25">
      <c r="A62" s="9"/>
      <c r="B62" s="36"/>
      <c r="C62" s="36"/>
    </row>
    <row r="63" spans="1:3" x14ac:dyDescent="0.25">
      <c r="A63" s="9"/>
      <c r="B63" s="36"/>
      <c r="C63" s="36"/>
    </row>
    <row r="64" spans="1:3" x14ac:dyDescent="0.25">
      <c r="A64" s="13"/>
    </row>
    <row r="65" spans="1:1" x14ac:dyDescent="0.25">
      <c r="A65" s="12"/>
    </row>
    <row r="66" spans="1:1" x14ac:dyDescent="0.25">
      <c r="A66" s="12"/>
    </row>
    <row r="67" spans="1:1" x14ac:dyDescent="0.25">
      <c r="A67" s="12"/>
    </row>
    <row r="68" spans="1:1" x14ac:dyDescent="0.25">
      <c r="A68" s="12"/>
    </row>
    <row r="69" spans="1:1" x14ac:dyDescent="0.25">
      <c r="A69" s="12"/>
    </row>
    <row r="70" spans="1:1" x14ac:dyDescent="0.25">
      <c r="A70" s="13"/>
    </row>
    <row r="71" spans="1:1" x14ac:dyDescent="0.25">
      <c r="A71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09375" defaultRowHeight="13.2" x14ac:dyDescent="0.25"/>
  <cols>
    <col min="1" max="1" width="35.109375" style="3" bestFit="1" customWidth="1"/>
    <col min="2" max="2" width="14.77734375" style="39" customWidth="1"/>
    <col min="3" max="3" width="14.21875" style="39" customWidth="1"/>
    <col min="4" max="16384" width="9.109375" style="2"/>
  </cols>
  <sheetData>
    <row r="1" spans="1:3" x14ac:dyDescent="0.25">
      <c r="A1" s="22"/>
      <c r="B1" s="26"/>
      <c r="C1" s="26"/>
    </row>
    <row r="2" spans="1:3" s="1" customFormat="1" ht="46.2" customHeight="1" x14ac:dyDescent="0.3">
      <c r="A2" s="25" t="s">
        <v>104</v>
      </c>
      <c r="B2" s="55" t="s">
        <v>138</v>
      </c>
      <c r="C2" s="55" t="s">
        <v>139</v>
      </c>
    </row>
    <row r="3" spans="1:3" x14ac:dyDescent="0.25">
      <c r="A3" s="4"/>
      <c r="B3" s="27"/>
      <c r="C3" s="27"/>
    </row>
    <row r="4" spans="1:3" x14ac:dyDescent="0.25">
      <c r="A4" s="5" t="s">
        <v>59</v>
      </c>
      <c r="B4" s="28"/>
      <c r="C4" s="28"/>
    </row>
    <row r="5" spans="1:3" x14ac:dyDescent="0.25">
      <c r="A5" s="5" t="s">
        <v>60</v>
      </c>
      <c r="B5" s="28"/>
      <c r="C5" s="28"/>
    </row>
    <row r="6" spans="1:3" x14ac:dyDescent="0.25">
      <c r="A6" s="6" t="s">
        <v>116</v>
      </c>
      <c r="B6" s="29">
        <v>5700488370</v>
      </c>
      <c r="C6" s="29">
        <v>5737295053</v>
      </c>
    </row>
    <row r="7" spans="1:3" ht="26.4" x14ac:dyDescent="0.25">
      <c r="A7" s="6" t="s">
        <v>120</v>
      </c>
      <c r="B7" s="29">
        <v>15780705</v>
      </c>
      <c r="C7" s="29">
        <v>15565831</v>
      </c>
    </row>
    <row r="8" spans="1:3" x14ac:dyDescent="0.25">
      <c r="A8" s="6" t="s">
        <v>61</v>
      </c>
      <c r="B8" s="29">
        <v>47293429</v>
      </c>
      <c r="C8" s="29">
        <v>50773837</v>
      </c>
    </row>
    <row r="9" spans="1:3" x14ac:dyDescent="0.25">
      <c r="A9" s="6" t="s">
        <v>113</v>
      </c>
      <c r="B9" s="29">
        <v>267709020</v>
      </c>
      <c r="C9" s="29">
        <v>41262942</v>
      </c>
    </row>
    <row r="10" spans="1:3" x14ac:dyDescent="0.25">
      <c r="A10" s="6" t="s">
        <v>112</v>
      </c>
      <c r="B10" s="29">
        <v>199438505</v>
      </c>
      <c r="C10" s="29">
        <v>199438505</v>
      </c>
    </row>
    <row r="11" spans="1:3" x14ac:dyDescent="0.25">
      <c r="A11" s="6" t="s">
        <v>136</v>
      </c>
      <c r="B11" s="29">
        <v>4943000</v>
      </c>
      <c r="C11" s="29">
        <v>4943000</v>
      </c>
    </row>
    <row r="12" spans="1:3" x14ac:dyDescent="0.25">
      <c r="A12" s="7" t="s">
        <v>62</v>
      </c>
      <c r="B12" s="30">
        <f>SUM(B6:B11)</f>
        <v>6235653029</v>
      </c>
      <c r="C12" s="30">
        <f>SUM(C6:C11)</f>
        <v>6049279168</v>
      </c>
    </row>
    <row r="13" spans="1:3" x14ac:dyDescent="0.25">
      <c r="A13" s="7"/>
      <c r="B13" s="31"/>
      <c r="C13" s="31"/>
    </row>
    <row r="14" spans="1:3" x14ac:dyDescent="0.25">
      <c r="A14" s="7" t="s">
        <v>63</v>
      </c>
      <c r="B14" s="32"/>
      <c r="C14" s="32"/>
    </row>
    <row r="15" spans="1:3" x14ac:dyDescent="0.25">
      <c r="A15" s="6" t="s">
        <v>64</v>
      </c>
      <c r="B15" s="29">
        <v>764740338</v>
      </c>
      <c r="C15" s="29">
        <v>653199691</v>
      </c>
    </row>
    <row r="16" spans="1:3" x14ac:dyDescent="0.25">
      <c r="A16" s="6" t="s">
        <v>114</v>
      </c>
      <c r="B16" s="29">
        <v>602399747</v>
      </c>
      <c r="C16" s="29">
        <v>438539974</v>
      </c>
    </row>
    <row r="17" spans="1:3" x14ac:dyDescent="0.25">
      <c r="A17" s="6" t="s">
        <v>115</v>
      </c>
      <c r="B17" s="29">
        <v>156608407</v>
      </c>
      <c r="C17" s="29">
        <v>140954592</v>
      </c>
    </row>
    <row r="18" spans="1:3" x14ac:dyDescent="0.25">
      <c r="A18" s="6" t="s">
        <v>65</v>
      </c>
      <c r="B18" s="29">
        <v>2320437843</v>
      </c>
      <c r="C18" s="29">
        <v>1829796500</v>
      </c>
    </row>
    <row r="19" spans="1:3" x14ac:dyDescent="0.25">
      <c r="A19" s="6" t="s">
        <v>66</v>
      </c>
      <c r="B19" s="29">
        <v>2782230255</v>
      </c>
      <c r="C19" s="29">
        <v>2681002427</v>
      </c>
    </row>
    <row r="20" spans="1:3" x14ac:dyDescent="0.25">
      <c r="A20" s="8" t="s">
        <v>67</v>
      </c>
      <c r="B20" s="30">
        <f>SUM(B15:B19)</f>
        <v>6626416590</v>
      </c>
      <c r="C20" s="30">
        <f>SUM(C15:C19)</f>
        <v>5743493184</v>
      </c>
    </row>
    <row r="21" spans="1:3" ht="13.8" thickBot="1" x14ac:dyDescent="0.3">
      <c r="A21" s="7" t="s">
        <v>68</v>
      </c>
      <c r="B21" s="33">
        <f>B12+B20</f>
        <v>12862069619</v>
      </c>
      <c r="C21" s="33">
        <f>C12+C20</f>
        <v>11792772352</v>
      </c>
    </row>
    <row r="22" spans="1:3" ht="13.8" thickTop="1" x14ac:dyDescent="0.25">
      <c r="A22" s="5"/>
      <c r="B22" s="32"/>
      <c r="C22" s="32"/>
    </row>
    <row r="23" spans="1:3" x14ac:dyDescent="0.25">
      <c r="A23" s="5" t="s">
        <v>69</v>
      </c>
      <c r="B23" s="32"/>
      <c r="C23" s="32"/>
    </row>
    <row r="24" spans="1:3" x14ac:dyDescent="0.25">
      <c r="A24" s="5" t="s">
        <v>133</v>
      </c>
      <c r="B24" s="32"/>
      <c r="C24" s="32"/>
    </row>
    <row r="25" spans="1:3" x14ac:dyDescent="0.25">
      <c r="A25" s="9" t="s">
        <v>70</v>
      </c>
      <c r="B25" s="34">
        <v>3211941683</v>
      </c>
      <c r="C25" s="34">
        <v>3211941683</v>
      </c>
    </row>
    <row r="26" spans="1:3" x14ac:dyDescent="0.25">
      <c r="A26" s="10" t="s">
        <v>71</v>
      </c>
      <c r="B26" s="35">
        <v>3016438940</v>
      </c>
      <c r="C26" s="35">
        <v>3016438940</v>
      </c>
    </row>
    <row r="27" spans="1:3" collapsed="1" x14ac:dyDescent="0.25">
      <c r="A27" s="10" t="s">
        <v>72</v>
      </c>
      <c r="B27" s="35">
        <v>195502743</v>
      </c>
      <c r="C27" s="35">
        <v>195502743</v>
      </c>
    </row>
    <row r="28" spans="1:3" x14ac:dyDescent="0.25">
      <c r="A28" s="9" t="s">
        <v>73</v>
      </c>
      <c r="B28" s="29">
        <v>31474149</v>
      </c>
      <c r="C28" s="29">
        <v>31474149</v>
      </c>
    </row>
    <row r="29" spans="1:3" x14ac:dyDescent="0.25">
      <c r="A29" s="11" t="s">
        <v>74</v>
      </c>
      <c r="B29" s="29">
        <v>21553537</v>
      </c>
      <c r="C29" s="29">
        <v>21553537</v>
      </c>
    </row>
    <row r="30" spans="1:3" x14ac:dyDescent="0.25">
      <c r="A30" s="9" t="s">
        <v>75</v>
      </c>
      <c r="B30" s="29">
        <v>380026429</v>
      </c>
      <c r="C30" s="29">
        <v>394369643</v>
      </c>
    </row>
    <row r="31" spans="1:3" x14ac:dyDescent="0.25">
      <c r="A31" s="9" t="s">
        <v>76</v>
      </c>
      <c r="B31" s="29">
        <v>7657027075</v>
      </c>
      <c r="C31" s="29">
        <v>6876165858</v>
      </c>
    </row>
    <row r="32" spans="1:3" x14ac:dyDescent="0.25">
      <c r="A32" s="5" t="s">
        <v>127</v>
      </c>
      <c r="B32" s="30">
        <f>B25+SUM(B28:B31)</f>
        <v>11302022873</v>
      </c>
      <c r="C32" s="30">
        <f>C25+SUM(C28:C31)</f>
        <v>10535504870</v>
      </c>
    </row>
    <row r="33" spans="1:3" x14ac:dyDescent="0.25">
      <c r="A33" s="5"/>
      <c r="B33" s="32"/>
      <c r="C33" s="32"/>
    </row>
    <row r="34" spans="1:3" x14ac:dyDescent="0.25">
      <c r="A34" s="5" t="s">
        <v>77</v>
      </c>
      <c r="B34" s="32"/>
      <c r="C34" s="32"/>
    </row>
    <row r="35" spans="1:3" x14ac:dyDescent="0.25">
      <c r="A35" s="5" t="s">
        <v>128</v>
      </c>
      <c r="B35" s="32"/>
      <c r="C35" s="32"/>
    </row>
    <row r="36" spans="1:3" x14ac:dyDescent="0.25">
      <c r="A36" s="9" t="s">
        <v>78</v>
      </c>
      <c r="B36" s="29">
        <v>54440100</v>
      </c>
      <c r="C36" s="29">
        <v>64810940</v>
      </c>
    </row>
    <row r="37" spans="1:3" x14ac:dyDescent="0.25">
      <c r="A37" s="9" t="s">
        <v>117</v>
      </c>
      <c r="B37" s="29">
        <v>13115935</v>
      </c>
      <c r="C37" s="29">
        <v>12831121</v>
      </c>
    </row>
    <row r="38" spans="1:3" x14ac:dyDescent="0.25">
      <c r="A38" s="9" t="s">
        <v>79</v>
      </c>
      <c r="B38" s="29">
        <v>180749507</v>
      </c>
      <c r="C38" s="29">
        <v>174504703</v>
      </c>
    </row>
    <row r="39" spans="1:3" x14ac:dyDescent="0.25">
      <c r="A39" s="9" t="s">
        <v>80</v>
      </c>
      <c r="B39" s="29">
        <v>59910956</v>
      </c>
      <c r="C39" s="29">
        <v>63611498</v>
      </c>
    </row>
    <row r="40" spans="1:3" x14ac:dyDescent="0.25">
      <c r="A40" s="9" t="s">
        <v>81</v>
      </c>
      <c r="B40" s="29">
        <v>92043677</v>
      </c>
      <c r="C40" s="29">
        <v>95446226</v>
      </c>
    </row>
    <row r="41" spans="1:3" x14ac:dyDescent="0.25">
      <c r="A41" s="9" t="s">
        <v>118</v>
      </c>
      <c r="B41" s="29">
        <v>45557591</v>
      </c>
      <c r="C41" s="29">
        <v>45557591</v>
      </c>
    </row>
    <row r="42" spans="1:3" x14ac:dyDescent="0.25">
      <c r="A42" s="5" t="s">
        <v>130</v>
      </c>
      <c r="B42" s="30">
        <f>SUM(B36:B41)</f>
        <v>445817766</v>
      </c>
      <c r="C42" s="30">
        <f>SUM(C36:C41)</f>
        <v>456762079</v>
      </c>
    </row>
    <row r="43" spans="1:3" x14ac:dyDescent="0.25">
      <c r="A43" s="5"/>
      <c r="B43" s="32"/>
      <c r="C43" s="32"/>
    </row>
    <row r="44" spans="1:3" x14ac:dyDescent="0.25">
      <c r="A44" s="5" t="s">
        <v>82</v>
      </c>
      <c r="B44" s="32"/>
      <c r="C44" s="32"/>
    </row>
    <row r="45" spans="1:3" x14ac:dyDescent="0.25">
      <c r="A45" s="9" t="s">
        <v>119</v>
      </c>
      <c r="B45" s="36">
        <v>676389631</v>
      </c>
      <c r="C45" s="36">
        <v>445315659</v>
      </c>
    </row>
    <row r="46" spans="1:3" x14ac:dyDescent="0.25">
      <c r="A46" s="9" t="s">
        <v>134</v>
      </c>
      <c r="B46" s="36">
        <v>2805245</v>
      </c>
      <c r="C46" s="36">
        <v>2734403</v>
      </c>
    </row>
    <row r="47" spans="1:3" ht="26.4" x14ac:dyDescent="0.25">
      <c r="A47" s="24" t="s">
        <v>122</v>
      </c>
      <c r="B47" s="36">
        <v>90809021</v>
      </c>
      <c r="C47" s="36">
        <v>77040585</v>
      </c>
    </row>
    <row r="48" spans="1:3" x14ac:dyDescent="0.25">
      <c r="A48" s="9" t="s">
        <v>83</v>
      </c>
      <c r="B48" s="36">
        <v>197391235</v>
      </c>
      <c r="C48" s="36">
        <v>52801797</v>
      </c>
    </row>
    <row r="49" spans="1:3" x14ac:dyDescent="0.25">
      <c r="A49" s="9" t="s">
        <v>84</v>
      </c>
      <c r="B49" s="36">
        <v>80650376</v>
      </c>
      <c r="C49" s="36">
        <v>157087526</v>
      </c>
    </row>
    <row r="50" spans="1:3" x14ac:dyDescent="0.25">
      <c r="A50" s="9" t="s">
        <v>121</v>
      </c>
      <c r="B50" s="36">
        <v>66183472</v>
      </c>
      <c r="C50" s="36">
        <v>65525433</v>
      </c>
    </row>
    <row r="51" spans="1:3" x14ac:dyDescent="0.25">
      <c r="A51" s="5" t="s">
        <v>85</v>
      </c>
      <c r="B51" s="37">
        <f>SUM(B45:B50)</f>
        <v>1114228980</v>
      </c>
      <c r="C51" s="37">
        <f>SUM(C45:C50)</f>
        <v>800505403</v>
      </c>
    </row>
    <row r="52" spans="1:3" x14ac:dyDescent="0.25">
      <c r="A52" s="5" t="s">
        <v>86</v>
      </c>
      <c r="B52" s="30">
        <f>B42+B51</f>
        <v>1560046746</v>
      </c>
      <c r="C52" s="30">
        <f>C42+C51</f>
        <v>1257267482</v>
      </c>
    </row>
    <row r="53" spans="1:3" ht="13.8" thickBot="1" x14ac:dyDescent="0.3">
      <c r="A53" s="5" t="s">
        <v>129</v>
      </c>
      <c r="B53" s="33">
        <f>B32+B52</f>
        <v>12862069619</v>
      </c>
      <c r="C53" s="33">
        <f>C32+C52</f>
        <v>11792772352</v>
      </c>
    </row>
    <row r="54" spans="1:3" ht="13.8" thickTop="1" x14ac:dyDescent="0.25">
      <c r="B54" s="53"/>
      <c r="C54" s="53"/>
    </row>
    <row r="55" spans="1:3" x14ac:dyDescent="0.25">
      <c r="B55" s="54">
        <f>B53-B21</f>
        <v>0</v>
      </c>
      <c r="C55" s="54">
        <f>C53-C21</f>
        <v>0</v>
      </c>
    </row>
    <row r="57" spans="1:3" x14ac:dyDescent="0.25">
      <c r="A57" s="12"/>
    </row>
    <row r="58" spans="1:3" x14ac:dyDescent="0.25">
      <c r="A58" s="9"/>
      <c r="B58" s="36"/>
      <c r="C58" s="36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5"/>
  <sheetViews>
    <sheetView showGridLines="0" zoomScaleNormal="100" workbookViewId="0">
      <pane ySplit="2" topLeftCell="A3" activePane="bottomLeft" state="frozen"/>
      <selection pane="bottomLeft" activeCell="A19" sqref="A19"/>
    </sheetView>
  </sheetViews>
  <sheetFormatPr defaultColWidth="9.109375" defaultRowHeight="13.2" x14ac:dyDescent="0.25"/>
  <cols>
    <col min="1" max="1" width="36.88671875" style="2" customWidth="1"/>
    <col min="2" max="3" width="14.44140625" style="46" bestFit="1" customWidth="1"/>
    <col min="4" max="16384" width="9.109375" style="2"/>
  </cols>
  <sheetData>
    <row r="1" spans="1:3" x14ac:dyDescent="0.25">
      <c r="A1" s="23"/>
      <c r="B1" s="43"/>
      <c r="C1" s="43"/>
    </row>
    <row r="2" spans="1:3" s="15" customFormat="1" ht="52.8" x14ac:dyDescent="0.3">
      <c r="A2" s="25" t="s">
        <v>104</v>
      </c>
      <c r="B2" s="56" t="s">
        <v>144</v>
      </c>
      <c r="C2" s="56" t="s">
        <v>145</v>
      </c>
    </row>
    <row r="3" spans="1:3" x14ac:dyDescent="0.25">
      <c r="B3" s="44"/>
      <c r="C3" s="44"/>
    </row>
    <row r="4" spans="1:3" x14ac:dyDescent="0.25">
      <c r="A4" s="16" t="s">
        <v>33</v>
      </c>
      <c r="B4" s="45"/>
      <c r="C4" s="45"/>
    </row>
    <row r="5" spans="1:3" x14ac:dyDescent="0.25">
      <c r="A5" s="9" t="s">
        <v>34</v>
      </c>
      <c r="B5" s="47">
        <v>2093433460</v>
      </c>
      <c r="C5" s="47">
        <v>1844367692</v>
      </c>
    </row>
    <row r="6" spans="1:3" x14ac:dyDescent="0.25">
      <c r="A6" s="9" t="s">
        <v>35</v>
      </c>
      <c r="B6" s="47">
        <v>7006854</v>
      </c>
      <c r="C6" s="47">
        <v>4155903</v>
      </c>
    </row>
    <row r="7" spans="1:3" x14ac:dyDescent="0.25">
      <c r="A7" s="17" t="s">
        <v>36</v>
      </c>
      <c r="B7" s="48">
        <f>SUM(B5:B6)</f>
        <v>2100440314</v>
      </c>
      <c r="C7" s="48">
        <f>SUM(C5:C6)</f>
        <v>1848523595</v>
      </c>
    </row>
    <row r="8" spans="1:3" x14ac:dyDescent="0.25">
      <c r="A8" s="18"/>
      <c r="B8" s="49"/>
      <c r="C8" s="49"/>
    </row>
    <row r="9" spans="1:3" x14ac:dyDescent="0.25">
      <c r="A9" s="9" t="s">
        <v>37</v>
      </c>
      <c r="B9" s="47">
        <v>19252979</v>
      </c>
      <c r="C9" s="47">
        <v>18844745</v>
      </c>
    </row>
    <row r="10" spans="1:3" x14ac:dyDescent="0.25">
      <c r="A10" s="19"/>
      <c r="B10" s="50"/>
      <c r="C10" s="50"/>
    </row>
    <row r="11" spans="1:3" x14ac:dyDescent="0.25">
      <c r="A11" s="16" t="s">
        <v>38</v>
      </c>
      <c r="B11" s="50"/>
      <c r="C11" s="50"/>
    </row>
    <row r="12" spans="1:3" x14ac:dyDescent="0.25">
      <c r="A12" s="9" t="s">
        <v>55</v>
      </c>
      <c r="B12" s="47">
        <v>-156159585</v>
      </c>
      <c r="C12" s="47">
        <v>-150903929</v>
      </c>
    </row>
    <row r="13" spans="1:3" x14ac:dyDescent="0.25">
      <c r="A13" s="9" t="s">
        <v>39</v>
      </c>
      <c r="B13" s="47">
        <v>-139769691</v>
      </c>
      <c r="C13" s="47">
        <v>-119554402</v>
      </c>
    </row>
    <row r="14" spans="1:3" x14ac:dyDescent="0.25">
      <c r="A14" s="9" t="s">
        <v>40</v>
      </c>
      <c r="B14" s="47">
        <v>-2243515</v>
      </c>
      <c r="C14" s="47">
        <v>-8113761</v>
      </c>
    </row>
    <row r="15" spans="1:3" x14ac:dyDescent="0.25">
      <c r="A15" s="9" t="s">
        <v>41</v>
      </c>
      <c r="B15" s="47">
        <v>-14755039</v>
      </c>
      <c r="C15" s="47">
        <v>-14625515</v>
      </c>
    </row>
    <row r="16" spans="1:3" x14ac:dyDescent="0.25">
      <c r="A16" s="9" t="s">
        <v>42</v>
      </c>
      <c r="B16" s="47">
        <v>-7006854</v>
      </c>
      <c r="C16" s="47">
        <v>-4155903</v>
      </c>
    </row>
    <row r="17" spans="1:3" x14ac:dyDescent="0.25">
      <c r="A17" s="9" t="s">
        <v>43</v>
      </c>
      <c r="B17" s="47">
        <v>-2625679</v>
      </c>
      <c r="C17" s="47">
        <v>-3533092</v>
      </c>
    </row>
    <row r="18" spans="1:3" x14ac:dyDescent="0.25">
      <c r="A18" s="9" t="s">
        <v>44</v>
      </c>
      <c r="B18" s="47">
        <v>-44796349</v>
      </c>
      <c r="C18" s="47">
        <v>-43956669</v>
      </c>
    </row>
    <row r="19" spans="1:3" ht="26.4" customHeight="1" x14ac:dyDescent="0.25">
      <c r="A19" s="24" t="s">
        <v>137</v>
      </c>
      <c r="B19" s="47">
        <v>-840842238</v>
      </c>
      <c r="C19" s="47">
        <v>-459176701</v>
      </c>
    </row>
    <row r="20" spans="1:3" x14ac:dyDescent="0.25">
      <c r="A20" s="9" t="s">
        <v>45</v>
      </c>
      <c r="B20" s="47">
        <v>-111520344</v>
      </c>
      <c r="C20" s="47">
        <v>-107221612</v>
      </c>
    </row>
    <row r="21" spans="1:3" x14ac:dyDescent="0.25">
      <c r="A21" s="17" t="s">
        <v>46</v>
      </c>
      <c r="B21" s="51">
        <f>SUM(B12:B20)</f>
        <v>-1319719294</v>
      </c>
      <c r="C21" s="51">
        <f t="shared" ref="C21" si="0">SUM(C12:C20)</f>
        <v>-911241584</v>
      </c>
    </row>
    <row r="22" spans="1:3" x14ac:dyDescent="0.25">
      <c r="A22" s="20"/>
      <c r="B22" s="50"/>
      <c r="C22" s="50"/>
    </row>
    <row r="23" spans="1:3" x14ac:dyDescent="0.25">
      <c r="A23" s="17" t="s">
        <v>56</v>
      </c>
      <c r="B23" s="51">
        <f t="shared" ref="B23:C23" si="1">B7+B21+B9</f>
        <v>799973999</v>
      </c>
      <c r="C23" s="51">
        <f t="shared" si="1"/>
        <v>956126756</v>
      </c>
    </row>
    <row r="24" spans="1:3" x14ac:dyDescent="0.25">
      <c r="A24" s="21"/>
      <c r="B24" s="52"/>
      <c r="C24" s="52"/>
    </row>
    <row r="25" spans="1:3" x14ac:dyDescent="0.25">
      <c r="A25" s="9" t="s">
        <v>47</v>
      </c>
      <c r="B25" s="47">
        <v>-5649984</v>
      </c>
      <c r="C25" s="47">
        <v>-6411672</v>
      </c>
    </row>
    <row r="26" spans="1:3" x14ac:dyDescent="0.25">
      <c r="A26" s="9" t="s">
        <v>48</v>
      </c>
      <c r="B26" s="47">
        <v>113380877</v>
      </c>
      <c r="C26" s="47">
        <v>25108221</v>
      </c>
    </row>
    <row r="27" spans="1:3" x14ac:dyDescent="0.25">
      <c r="A27" s="17" t="s">
        <v>103</v>
      </c>
      <c r="B27" s="51">
        <f t="shared" ref="B27" si="2">SUM(B25:B26)</f>
        <v>107730893</v>
      </c>
      <c r="C27" s="51">
        <f t="shared" ref="C27" si="3">SUM(C25:C26)</f>
        <v>18696549</v>
      </c>
    </row>
    <row r="28" spans="1:3" x14ac:dyDescent="0.25">
      <c r="A28" s="21"/>
      <c r="B28" s="52"/>
      <c r="C28" s="52"/>
    </row>
    <row r="29" spans="1:3" x14ac:dyDescent="0.25">
      <c r="A29" s="17" t="s">
        <v>57</v>
      </c>
      <c r="B29" s="51">
        <f t="shared" ref="B29:C29" si="4">B23+B27</f>
        <v>907704892</v>
      </c>
      <c r="C29" s="51">
        <f t="shared" si="4"/>
        <v>974823305</v>
      </c>
    </row>
    <row r="30" spans="1:3" x14ac:dyDescent="0.25">
      <c r="A30" s="21"/>
      <c r="B30" s="52"/>
      <c r="C30" s="52"/>
    </row>
    <row r="31" spans="1:3" x14ac:dyDescent="0.25">
      <c r="A31" s="9" t="s">
        <v>49</v>
      </c>
      <c r="B31" s="47">
        <v>-141186889</v>
      </c>
      <c r="C31" s="47">
        <v>-155921917</v>
      </c>
    </row>
    <row r="32" spans="1:3" x14ac:dyDescent="0.25">
      <c r="A32" s="21"/>
      <c r="B32" s="52"/>
      <c r="C32" s="52"/>
    </row>
    <row r="33" spans="1:3" x14ac:dyDescent="0.25">
      <c r="A33" s="17" t="s">
        <v>58</v>
      </c>
      <c r="B33" s="48">
        <f t="shared" ref="B33:C33" si="5">B29+B31</f>
        <v>766518003</v>
      </c>
      <c r="C33" s="48">
        <f t="shared" si="5"/>
        <v>818901388</v>
      </c>
    </row>
    <row r="34" spans="1:3" x14ac:dyDescent="0.25">
      <c r="B34" s="45"/>
      <c r="C34" s="45"/>
    </row>
    <row r="35" spans="1:3" x14ac:dyDescent="0.25">
      <c r="B35" s="45"/>
      <c r="C35" s="4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5"/>
  <sheetViews>
    <sheetView showGridLines="0" zoomScaleNormal="100" workbookViewId="0">
      <pane ySplit="2" topLeftCell="A3" activePane="bottomLeft" state="frozen"/>
      <selection pane="bottomLeft" activeCell="A19" sqref="A19"/>
    </sheetView>
  </sheetViews>
  <sheetFormatPr defaultColWidth="9.109375" defaultRowHeight="13.2" x14ac:dyDescent="0.25"/>
  <cols>
    <col min="1" max="1" width="38" style="2" customWidth="1"/>
    <col min="2" max="3" width="14.44140625" style="38" bestFit="1" customWidth="1"/>
    <col min="4" max="16384" width="9.109375" style="2"/>
  </cols>
  <sheetData>
    <row r="1" spans="1:3" x14ac:dyDescent="0.25">
      <c r="A1" s="23"/>
      <c r="B1" s="40"/>
      <c r="C1" s="40"/>
    </row>
    <row r="2" spans="1:3" s="15" customFormat="1" ht="39.6" x14ac:dyDescent="0.3">
      <c r="A2" s="25" t="s">
        <v>104</v>
      </c>
      <c r="B2" s="56" t="s">
        <v>142</v>
      </c>
      <c r="C2" s="56" t="s">
        <v>143</v>
      </c>
    </row>
    <row r="3" spans="1:3" ht="12.6" customHeight="1" x14ac:dyDescent="0.25">
      <c r="B3" s="41"/>
      <c r="C3" s="41"/>
    </row>
    <row r="4" spans="1:3" x14ac:dyDescent="0.25">
      <c r="A4" s="16" t="s">
        <v>123</v>
      </c>
      <c r="B4" s="42"/>
      <c r="C4" s="42"/>
    </row>
    <row r="5" spans="1:3" x14ac:dyDescent="0.25">
      <c r="A5" s="9" t="s">
        <v>131</v>
      </c>
      <c r="B5" s="47">
        <v>2093433460</v>
      </c>
      <c r="C5" s="47">
        <v>1844367692</v>
      </c>
    </row>
    <row r="6" spans="1:3" x14ac:dyDescent="0.25">
      <c r="A6" s="9" t="s">
        <v>132</v>
      </c>
      <c r="B6" s="47">
        <v>7006854</v>
      </c>
      <c r="C6" s="47">
        <v>4155903</v>
      </c>
    </row>
    <row r="7" spans="1:3" x14ac:dyDescent="0.25">
      <c r="A7" s="17" t="s">
        <v>87</v>
      </c>
      <c r="B7" s="48">
        <f>SUM(B5:B6)</f>
        <v>2100440314</v>
      </c>
      <c r="C7" s="48">
        <f>SUM(C5:C6)</f>
        <v>1848523595</v>
      </c>
    </row>
    <row r="8" spans="1:3" x14ac:dyDescent="0.25">
      <c r="A8" s="18"/>
      <c r="B8" s="49"/>
      <c r="C8" s="49"/>
    </row>
    <row r="9" spans="1:3" x14ac:dyDescent="0.25">
      <c r="A9" s="9" t="s">
        <v>88</v>
      </c>
      <c r="B9" s="47">
        <v>19252979</v>
      </c>
      <c r="C9" s="47">
        <v>18844745</v>
      </c>
    </row>
    <row r="10" spans="1:3" x14ac:dyDescent="0.25">
      <c r="A10" s="19"/>
      <c r="B10" s="50"/>
      <c r="C10" s="50"/>
    </row>
    <row r="11" spans="1:3" x14ac:dyDescent="0.25">
      <c r="A11" s="16" t="s">
        <v>89</v>
      </c>
      <c r="B11" s="50"/>
      <c r="C11" s="50"/>
    </row>
    <row r="12" spans="1:3" x14ac:dyDescent="0.25">
      <c r="A12" s="9" t="s">
        <v>90</v>
      </c>
      <c r="B12" s="47">
        <v>-156159585</v>
      </c>
      <c r="C12" s="47">
        <v>-150903929</v>
      </c>
    </row>
    <row r="13" spans="1:3" x14ac:dyDescent="0.25">
      <c r="A13" s="9" t="s">
        <v>91</v>
      </c>
      <c r="B13" s="47">
        <v>-139769691</v>
      </c>
      <c r="C13" s="47">
        <v>-119554402</v>
      </c>
    </row>
    <row r="14" spans="1:3" x14ac:dyDescent="0.25">
      <c r="A14" s="9" t="s">
        <v>92</v>
      </c>
      <c r="B14" s="47">
        <v>-2243515</v>
      </c>
      <c r="C14" s="47">
        <v>-8113761</v>
      </c>
    </row>
    <row r="15" spans="1:3" x14ac:dyDescent="0.25">
      <c r="A15" s="9" t="s">
        <v>93</v>
      </c>
      <c r="B15" s="47">
        <v>-14755039</v>
      </c>
      <c r="C15" s="47">
        <v>-14625515</v>
      </c>
    </row>
    <row r="16" spans="1:3" x14ac:dyDescent="0.25">
      <c r="A16" s="9" t="s">
        <v>94</v>
      </c>
      <c r="B16" s="47">
        <v>-7006854</v>
      </c>
      <c r="C16" s="47">
        <v>-4155903</v>
      </c>
    </row>
    <row r="17" spans="1:3" x14ac:dyDescent="0.25">
      <c r="A17" s="9" t="s">
        <v>95</v>
      </c>
      <c r="B17" s="47">
        <v>-2625679</v>
      </c>
      <c r="C17" s="47">
        <v>-3533092</v>
      </c>
    </row>
    <row r="18" spans="1:3" x14ac:dyDescent="0.25">
      <c r="A18" s="9" t="s">
        <v>96</v>
      </c>
      <c r="B18" s="47">
        <v>-44796349</v>
      </c>
      <c r="C18" s="47">
        <v>-43956669</v>
      </c>
    </row>
    <row r="19" spans="1:3" ht="26.4" x14ac:dyDescent="0.25">
      <c r="A19" s="24" t="s">
        <v>146</v>
      </c>
      <c r="B19" s="47">
        <v>-840842238</v>
      </c>
      <c r="C19" s="47">
        <v>-459176701</v>
      </c>
    </row>
    <row r="20" spans="1:3" x14ac:dyDescent="0.25">
      <c r="A20" s="9" t="s">
        <v>97</v>
      </c>
      <c r="B20" s="47">
        <v>-111520344</v>
      </c>
      <c r="C20" s="47">
        <v>-107221612</v>
      </c>
    </row>
    <row r="21" spans="1:3" x14ac:dyDescent="0.25">
      <c r="A21" s="17" t="s">
        <v>98</v>
      </c>
      <c r="B21" s="51">
        <f t="shared" ref="B21:C21" si="0">SUM(B12:B20)</f>
        <v>-1319719294</v>
      </c>
      <c r="C21" s="51">
        <f t="shared" si="0"/>
        <v>-911241584</v>
      </c>
    </row>
    <row r="22" spans="1:3" x14ac:dyDescent="0.25">
      <c r="A22" s="20"/>
      <c r="B22" s="50"/>
      <c r="C22" s="50"/>
    </row>
    <row r="23" spans="1:3" x14ac:dyDescent="0.25">
      <c r="A23" s="17" t="s">
        <v>99</v>
      </c>
      <c r="B23" s="51">
        <f t="shared" ref="B23:C23" si="1">B7+B21+B9</f>
        <v>799973999</v>
      </c>
      <c r="C23" s="51">
        <f t="shared" si="1"/>
        <v>956126756</v>
      </c>
    </row>
    <row r="24" spans="1:3" x14ac:dyDescent="0.25">
      <c r="A24" s="21"/>
      <c r="B24" s="52"/>
      <c r="C24" s="52"/>
    </row>
    <row r="25" spans="1:3" x14ac:dyDescent="0.25">
      <c r="A25" s="9" t="s">
        <v>124</v>
      </c>
      <c r="B25" s="47">
        <v>-5649984</v>
      </c>
      <c r="C25" s="47">
        <v>-6411672</v>
      </c>
    </row>
    <row r="26" spans="1:3" x14ac:dyDescent="0.25">
      <c r="A26" s="9" t="s">
        <v>125</v>
      </c>
      <c r="B26" s="47">
        <v>113380877</v>
      </c>
      <c r="C26" s="47">
        <v>25108221</v>
      </c>
    </row>
    <row r="27" spans="1:3" x14ac:dyDescent="0.25">
      <c r="A27" s="17" t="s">
        <v>126</v>
      </c>
      <c r="B27" s="51">
        <f t="shared" ref="B27" si="2">SUM(B25:B26)</f>
        <v>107730893</v>
      </c>
      <c r="C27" s="51">
        <f t="shared" ref="C27" si="3">SUM(C25:C26)</f>
        <v>18696549</v>
      </c>
    </row>
    <row r="28" spans="1:3" x14ac:dyDescent="0.25">
      <c r="A28" s="21"/>
      <c r="B28" s="52"/>
      <c r="C28" s="52"/>
    </row>
    <row r="29" spans="1:3" x14ac:dyDescent="0.25">
      <c r="A29" s="17" t="s">
        <v>100</v>
      </c>
      <c r="B29" s="51">
        <f t="shared" ref="B29:C29" si="4">B23+B27</f>
        <v>907704892</v>
      </c>
      <c r="C29" s="51">
        <f t="shared" si="4"/>
        <v>974823305</v>
      </c>
    </row>
    <row r="30" spans="1:3" x14ac:dyDescent="0.25">
      <c r="A30" s="21"/>
      <c r="B30" s="52"/>
      <c r="C30" s="52"/>
    </row>
    <row r="31" spans="1:3" x14ac:dyDescent="0.25">
      <c r="A31" s="9" t="s">
        <v>101</v>
      </c>
      <c r="B31" s="47">
        <v>-141186889</v>
      </c>
      <c r="C31" s="47">
        <v>-155921917</v>
      </c>
    </row>
    <row r="32" spans="1:3" x14ac:dyDescent="0.25">
      <c r="A32" s="21"/>
      <c r="B32" s="52"/>
      <c r="C32" s="52"/>
    </row>
    <row r="33" spans="1:3" x14ac:dyDescent="0.25">
      <c r="A33" s="17" t="s">
        <v>102</v>
      </c>
      <c r="B33" s="48">
        <f t="shared" ref="B33:C33" si="5">B29+B31</f>
        <v>766518003</v>
      </c>
      <c r="C33" s="48">
        <f t="shared" si="5"/>
        <v>818901388</v>
      </c>
    </row>
    <row r="34" spans="1:3" x14ac:dyDescent="0.25">
      <c r="B34" s="42"/>
      <c r="C34" s="42"/>
    </row>
    <row r="35" spans="1:3" x14ac:dyDescent="0.25">
      <c r="B35" s="42">
        <f>B33-PL_RO_31.03.2023!B33</f>
        <v>0</v>
      </c>
      <c r="C35" s="42">
        <f>C33-PL_RO_31.03.2023!C33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BS_RO_31.03.2023</vt:lpstr>
      <vt:lpstr>BS_EN_31.03.2023</vt:lpstr>
      <vt:lpstr>PL_RO_31.03.2023</vt:lpstr>
      <vt:lpstr>PL_EN_31.03.2023</vt:lpstr>
      <vt:lpstr>BS_EN_31.03.2023!Print_Area</vt:lpstr>
      <vt:lpstr>BS_RO_31.03.2023!Print_Area</vt:lpstr>
      <vt:lpstr>PL_EN_31.03.2023!Print_Area</vt:lpstr>
      <vt:lpstr>PL_RO_31.03.2023!Print_Area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Codreanu Lorena Andreea</cp:lastModifiedBy>
  <cp:lastPrinted>2018-03-15T10:10:50Z</cp:lastPrinted>
  <dcterms:created xsi:type="dcterms:W3CDTF">2018-03-05T06:48:06Z</dcterms:created>
  <dcterms:modified xsi:type="dcterms:W3CDTF">2023-05-10T10:50:50Z</dcterms:modified>
</cp:coreProperties>
</file>