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5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35. Raportare 31.12.2022\19. DCRI_Materiale AGA\New folder\"/>
    </mc:Choice>
  </mc:AlternateContent>
  <xr:revisionPtr revIDLastSave="0" documentId="13_ncr:1_{4E4F7243-A9E9-434B-8DDE-6782CD25499C}" xr6:coauthVersionLast="36" xr6:coauthVersionMax="36" xr10:uidLastSave="{00000000-0000-0000-0000-000000000000}"/>
  <bookViews>
    <workbookView xWindow="0" yWindow="0" windowWidth="18915" windowHeight="7905" tabRatio="845" activeTab="3" xr2:uid="{00000000-000D-0000-FFFF-FFFF00000000}"/>
  </bookViews>
  <sheets>
    <sheet name="BS_RO_31.12.2022" sheetId="2" r:id="rId1"/>
    <sheet name="BS_EN_31.12.2022" sheetId="4" r:id="rId2"/>
    <sheet name="PL_RO_31.12.2022" sheetId="3" r:id="rId3"/>
    <sheet name="PL_EN_31.12.2022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BS_EN_31.12.2022!$A$2:$C$52</definedName>
    <definedName name="_xlnm.Print_Area" localSheetId="0">BS_RO_31.12.2022!$A$2:$C$52</definedName>
    <definedName name="_xlnm.Print_Area" localSheetId="3">PL_EN_31.12.2022!$A$3:$C$35</definedName>
    <definedName name="_xlnm.Print_Area" localSheetId="2">PL_RO_31.12.2022!$A$3:$C$35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7" i="5" l="1"/>
  <c r="C21" i="5"/>
  <c r="C7" i="5"/>
  <c r="C23" i="5" s="1"/>
  <c r="C29" i="5" s="1"/>
  <c r="C35" i="5" s="1"/>
  <c r="B35" i="3"/>
  <c r="C27" i="3"/>
  <c r="C21" i="3"/>
  <c r="C7" i="3"/>
  <c r="B11" i="4"/>
  <c r="C50" i="4"/>
  <c r="C41" i="4"/>
  <c r="C51" i="4" s="1"/>
  <c r="C31" i="4"/>
  <c r="C19" i="4"/>
  <c r="C11" i="4"/>
  <c r="C20" i="4" s="1"/>
  <c r="B19" i="2"/>
  <c r="B20" i="2" s="1"/>
  <c r="C11" i="2"/>
  <c r="C20" i="2" s="1"/>
  <c r="B11" i="2"/>
  <c r="C50" i="2"/>
  <c r="C41" i="2"/>
  <c r="C51" i="2" s="1"/>
  <c r="C31" i="2"/>
  <c r="C19" i="2"/>
  <c r="C23" i="3" l="1"/>
  <c r="C29" i="3" s="1"/>
  <c r="C35" i="3" s="1"/>
  <c r="C52" i="4"/>
  <c r="C54" i="4"/>
  <c r="C52" i="2"/>
  <c r="C54" i="2" s="1"/>
  <c r="B50" i="4"/>
  <c r="B41" i="4"/>
  <c r="B31" i="4"/>
  <c r="B19" i="4"/>
  <c r="B50" i="2"/>
  <c r="B41" i="2"/>
  <c r="B31" i="2"/>
  <c r="B51" i="4" l="1"/>
  <c r="B52" i="4" s="1"/>
  <c r="B20" i="4"/>
  <c r="B51" i="2"/>
  <c r="B52" i="2" s="1"/>
  <c r="B54" i="4" l="1"/>
  <c r="B54" i="2"/>
  <c r="B27" i="5"/>
  <c r="B21" i="5"/>
  <c r="B7" i="5"/>
  <c r="B23" i="5" l="1"/>
  <c r="B29" i="5" s="1"/>
  <c r="B35" i="5" s="1"/>
  <c r="B7" i="3" l="1"/>
  <c r="B27" i="3" l="1"/>
  <c r="B21" i="3"/>
  <c r="B23" i="3" l="1"/>
  <c r="B29" i="3" l="1"/>
</calcChain>
</file>

<file path=xl/sharedStrings.xml><?xml version="1.0" encoding="utf-8"?>
<sst xmlns="http://schemas.openxmlformats.org/spreadsheetml/2006/main" count="150" uniqueCount="147">
  <si>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</si>
  <si>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</si>
  <si>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</si>
  <si>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</si>
  <si>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</si>
  <si>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</si>
  <si>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</si>
  <si>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</si>
  <si>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</si>
  <si>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</si>
  <si>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</si>
  <si>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</si>
  <si>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</si>
  <si>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</si>
  <si>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</si>
  <si>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</si>
  <si>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</si>
  <si>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</si>
  <si>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</si>
  <si>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</si>
  <si>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</si>
  <si>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</si>
  <si>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</si>
  <si>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</si>
  <si>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</si>
  <si>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</si>
  <si>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</si>
  <si>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</si>
  <si>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</si>
  <si>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</si>
  <si>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</si>
  <si>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</si>
  <si>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</si>
  <si>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</si>
  <si>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</si>
  <si>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</si>
  <si>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</si>
  <si>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</si>
  <si>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</si>
  <si>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</si>
  <si>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</si>
  <si>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</si>
  <si>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</si>
  <si>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</si>
  <si>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</si>
  <si>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</si>
  <si>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</si>
  <si>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</si>
  <si>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</si>
  <si>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</si>
  <si>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Provizioane pentru riscuri si cheltuieli</t>
  </si>
  <si>
    <t>Portiunea curenta a provizioanelor pentru riscuri si cheltuieli</t>
  </si>
  <si>
    <t>Rezerva platita in avans</t>
  </si>
  <si>
    <t>Venituri in avans</t>
  </si>
  <si>
    <t xml:space="preserve">Venituri in avans </t>
  </si>
  <si>
    <t>Deprecierea si amortizarea</t>
  </si>
  <si>
    <t>Profit din exploatare</t>
  </si>
  <si>
    <t xml:space="preserve">Profit inainte de impozitul pe profit </t>
  </si>
  <si>
    <t>Profitul perioadei</t>
  </si>
  <si>
    <t>Assets</t>
  </si>
  <si>
    <t>Non-current assets</t>
  </si>
  <si>
    <t>Intangible assets</t>
  </si>
  <si>
    <t>Total non-current assets</t>
  </si>
  <si>
    <t>Current assets</t>
  </si>
  <si>
    <t>Inventories</t>
  </si>
  <si>
    <t>Bank deposits</t>
  </si>
  <si>
    <t>Cash and cash equivalents</t>
  </si>
  <si>
    <t>Total current assets</t>
  </si>
  <si>
    <t>Total assets</t>
  </si>
  <si>
    <t>Equity and liabilities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</si>
  <si>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</si>
  <si>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</si>
  <si>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</si>
  <si>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</si>
  <si>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</si>
  <si>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</si>
  <si>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</si>
  <si>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Liabilities</t>
  </si>
  <si>
    <t>Long term borrowings</t>
  </si>
  <si>
    <t>Provisions for risks and expenses</t>
  </si>
  <si>
    <t>Deferred revenues</t>
  </si>
  <si>
    <t>Deferred tax liability</t>
  </si>
  <si>
    <t>Current liabilities</t>
  </si>
  <si>
    <t>Current tax liability</t>
  </si>
  <si>
    <t xml:space="preserve">Deferred revenues </t>
  </si>
  <si>
    <t>Total current liabilities</t>
  </si>
  <si>
    <t>Total liabilities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</si>
  <si>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</si>
  <si>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</si>
  <si>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</si>
  <si>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</si>
  <si>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</si>
  <si>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</si>
  <si>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</si>
  <si>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</si>
  <si>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</si>
  <si>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</si>
  <si>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</si>
  <si>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</si>
  <si>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</si>
  <si>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Profit before income tax</t>
  </si>
  <si>
    <t>Net income tax expense</t>
  </si>
  <si>
    <t>Profit for the period</t>
  </si>
  <si>
    <t>Rezultat financiar</t>
  </si>
  <si>
    <t>[RON]</t>
  </si>
  <si>
    <t>Active reprezentand drepturi de utilizare a activelor suport in cadrul unui contract de leasing</t>
  </si>
  <si>
    <t>Active financiare evaluate la cost amortizat</t>
  </si>
  <si>
    <t>Creante comerciale</t>
  </si>
  <si>
    <t>Alte active financiare evaluate la cost amortizat</t>
  </si>
  <si>
    <t>Datorii din contracte de leasing pe termen lung</t>
  </si>
  <si>
    <t>Datorii din contracte de leasing pe termen scurt</t>
  </si>
  <si>
    <t>Financial assets at amortised cost</t>
  </si>
  <si>
    <t>Trade receivables</t>
  </si>
  <si>
    <t>Other financial assets at amortised cost</t>
  </si>
  <si>
    <t>Property, plant and equipment</t>
  </si>
  <si>
    <t>Long term lease liabilities</t>
  </si>
  <si>
    <t>Employee benefit obligations</t>
  </si>
  <si>
    <t>Trade and other payables</t>
  </si>
  <si>
    <t>Assets representing rights of use underlying assets under a leasing contract</t>
  </si>
  <si>
    <t>Current portion of long term borrowings</t>
  </si>
  <si>
    <t>Current portion of provisions for risks and expenses</t>
  </si>
  <si>
    <t>Revenues</t>
  </si>
  <si>
    <t>Finance costs</t>
  </si>
  <si>
    <t>Finance income</t>
  </si>
  <si>
    <t>Financial result</t>
  </si>
  <si>
    <t>Total shareholder's equity</t>
  </si>
  <si>
    <t>Non-current liabilities</t>
  </si>
  <si>
    <t>Total equity and liabilities</t>
  </si>
  <si>
    <t>Total non-current liabilities</t>
  </si>
  <si>
    <t xml:space="preserve">Sales of electricity </t>
  </si>
  <si>
    <t>Electricity transmission revenues</t>
  </si>
  <si>
    <t>Equity</t>
  </si>
  <si>
    <t>Current portion of lease liabilities</t>
  </si>
  <si>
    <t>31 decembrie 2021
(auditat)</t>
  </si>
  <si>
    <t>December 31, 
2021
(audited)</t>
  </si>
  <si>
    <t>2021
(auditat)</t>
  </si>
  <si>
    <t>2021
(audited)</t>
  </si>
  <si>
    <t>Investiții contabilizate prin metoda punerii în echivalență</t>
  </si>
  <si>
    <t>December 31, 
2022
(audited)</t>
  </si>
  <si>
    <t>31 decembrie 2022
(auditat)</t>
  </si>
  <si>
    <t>Investments accounted for using the equity method</t>
  </si>
  <si>
    <t>2022
(auditat)</t>
  </si>
  <si>
    <t>Windfall tax expenses for electricity producers / Contribution to the Energy Transition Fund</t>
  </si>
  <si>
    <t>Cheltuieli cu impozitul pe venitul suplimentar / Contributia la Fondul de Tranzitie Energetica</t>
  </si>
  <si>
    <t>Share of net profit of associates accounted for using the equity method</t>
  </si>
  <si>
    <t>Partea din pierdere aferenta entitatilor asociate, contabilizata prin metoda
punerii in echivalenta;</t>
  </si>
  <si>
    <t>2022
(audited)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</si>
</sst>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-* #,##0.00\ _l_e_i_-;\-* #,##0.00\ _l_e_i_-;_-* &quot;-&quot;??\ _l_e_i_-;_-@_-"/>
  </numFmts>
  <fonts count="1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3" tint="0.79998168889431442"/>
        <bgColor indexed="64"/>
      </patternFill>
    </fill>
  </fills>
  <borders count="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2">
    <xf numFmtId="0" fontId="0" fillId="0" borderId="0"/>
    <xf numFmtId="0" fontId="1" fillId="0" borderId="0"/>
    <xf numFmtId="165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0" fontId="2" fillId="0" borderId="0"/>
    <xf numFmtId="0" fontId="10" fillId="2" borderId="1" applyNumberFormat="0" applyAlignment="0" applyProtection="0"/>
    <xf numFmtId="167" fontId="2" fillId="0" borderId="0" applyFont="0" applyFill="0" applyBorder="0" applyAlignment="0" applyProtection="0"/>
    <xf numFmtId="165" fontId="13" fillId="0" borderId="0" applyFont="0" applyFill="0" applyBorder="0" applyAlignment="0" applyProtection="0"/>
  </cellStyleXfs>
  <cellXfs count="59">
    <xf numFmtId="0" fontId="0" fillId="0" borderId="0" xfId="0"/>
    <xf numFmtId="0" fontId="7" fillId="0" borderId="0" xfId="1" applyFont="1" applyFill="1" applyAlignment="1">
      <alignment vertical="center"/>
    </xf>
    <xf numFmtId="0" fontId="7" fillId="0" borderId="0" xfId="1" applyFont="1"/>
    <xf numFmtId="0" fontId="7" fillId="0" borderId="0" xfId="1" applyFont="1" applyAlignment="1"/>
    <xf numFmtId="166" fontId="7" fillId="0" borderId="0" xfId="1" applyNumberFormat="1" applyFont="1" applyAlignment="1"/>
    <xf numFmtId="0" fontId="5" fillId="0" borderId="0" xfId="3" applyFont="1" applyFill="1" applyAlignment="1"/>
    <xf numFmtId="0" fontId="7" fillId="0" borderId="0" xfId="3" applyFont="1" applyFill="1" applyAlignment="1">
      <alignment horizontal="left" vertical="justify"/>
    </xf>
    <xf numFmtId="0" fontId="5" fillId="0" borderId="0" xfId="3" applyFont="1" applyFill="1" applyAlignment="1">
      <alignment vertical="justify"/>
    </xf>
    <xf numFmtId="0" fontId="5" fillId="0" borderId="0" xfId="3" applyFont="1" applyFill="1" applyAlignment="1">
      <alignment horizontal="justify" vertical="justify"/>
    </xf>
    <xf numFmtId="0" fontId="7" fillId="0" borderId="0" xfId="3" applyFont="1" applyFill="1" applyAlignment="1">
      <alignment horizontal="left"/>
    </xf>
    <xf numFmtId="0" fontId="9" fillId="0" borderId="0" xfId="3" applyFont="1" applyFill="1" applyAlignment="1">
      <alignment horizontal="left"/>
    </xf>
    <xf numFmtId="0" fontId="7" fillId="0" borderId="0" xfId="3" applyFont="1" applyFill="1" applyAlignment="1">
      <alignment horizontal="left" vertical="top"/>
    </xf>
    <xf numFmtId="166" fontId="7" fillId="0" borderId="0" xfId="2" applyNumberFormat="1" applyFont="1" applyFill="1" applyAlignment="1"/>
    <xf numFmtId="0" fontId="7" fillId="0" borderId="0" xfId="1" applyFont="1" applyFill="1" applyAlignment="1"/>
    <xf numFmtId="166" fontId="7" fillId="0" borderId="0" xfId="1" applyNumberFormat="1" applyFont="1" applyFill="1" applyAlignment="1"/>
    <xf numFmtId="0" fontId="7" fillId="0" borderId="0" xfId="1" applyFont="1" applyAlignment="1">
      <alignment vertical="center"/>
    </xf>
    <xf numFmtId="0" fontId="5" fillId="0" borderId="0" xfId="1" applyFont="1"/>
    <xf numFmtId="0" fontId="5" fillId="0" borderId="0" xfId="3" applyFont="1" applyFill="1"/>
    <xf numFmtId="9" fontId="5" fillId="0" borderId="0" xfId="4" applyFont="1" applyFill="1"/>
    <xf numFmtId="9" fontId="7" fillId="0" borderId="0" xfId="4" applyFont="1" applyFill="1"/>
    <xf numFmtId="166" fontId="7" fillId="0" borderId="0" xfId="3" applyNumberFormat="1" applyFont="1" applyFill="1"/>
    <xf numFmtId="0" fontId="7" fillId="0" borderId="0" xfId="3" applyFont="1" applyFill="1"/>
    <xf numFmtId="0" fontId="4" fillId="0" borderId="0" xfId="1" applyFont="1" applyFill="1" applyAlignment="1">
      <alignment horizontal="left" vertical="center"/>
    </xf>
    <xf numFmtId="0" fontId="4" fillId="0" borderId="0" xfId="1" applyFont="1" applyFill="1" applyAlignment="1">
      <alignment vertical="center" wrapText="1"/>
    </xf>
    <xf numFmtId="0" fontId="7" fillId="0" borderId="0" xfId="3" applyFont="1" applyFill="1" applyAlignment="1">
      <alignment horizontal="left" wrapText="1"/>
    </xf>
    <xf numFmtId="0" fontId="5" fillId="0" borderId="0" xfId="1" applyFont="1" applyFill="1" applyAlignment="1">
      <alignment vertical="center"/>
    </xf>
    <xf numFmtId="0" fontId="3" fillId="0" borderId="0" xfId="1" applyFont="1" applyAlignment="1">
      <alignment horizontal="right" vertical="center"/>
    </xf>
    <xf numFmtId="0" fontId="8" fillId="0" borderId="0" xfId="1" applyFont="1" applyAlignment="1">
      <alignment horizontal="right"/>
    </xf>
    <xf numFmtId="0" fontId="12" fillId="0" borderId="0" xfId="3" applyFont="1" applyFill="1" applyAlignment="1">
      <alignment horizontal="right" wrapText="1"/>
    </xf>
    <xf numFmtId="3" fontId="7" fillId="0" borderId="0" xfId="2" applyNumberFormat="1" applyFont="1" applyFill="1" applyAlignment="1">
      <alignment horizontal="right"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0" xfId="1" applyNumberFormat="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 vertical="center" wrapText="1"/>
    </xf>
    <xf numFmtId="3" fontId="5" fillId="0" borderId="3" xfId="1" applyNumberFormat="1" applyFont="1" applyFill="1" applyBorder="1" applyAlignment="1">
      <alignment horizontal="right" vertical="center"/>
    </xf>
    <xf numFmtId="3" fontId="7" fillId="0" borderId="0" xfId="1" applyNumberFormat="1" applyFont="1" applyFill="1" applyAlignment="1">
      <alignment horizontal="right" vertical="center"/>
    </xf>
    <xf numFmtId="3" fontId="9" fillId="0" borderId="0" xfId="2" applyNumberFormat="1" applyFont="1" applyFill="1" applyAlignment="1">
      <alignment horizontal="right" vertical="center"/>
    </xf>
    <xf numFmtId="3" fontId="11" fillId="0" borderId="0" xfId="2" applyNumberFormat="1" applyFont="1" applyFill="1" applyAlignment="1">
      <alignment horizontal="right" vertical="center"/>
    </xf>
    <xf numFmtId="3" fontId="5" fillId="0" borderId="2" xfId="2" applyNumberFormat="1" applyFont="1" applyFill="1" applyBorder="1" applyAlignment="1">
      <alignment horizontal="right" vertical="center"/>
    </xf>
    <xf numFmtId="0" fontId="6" fillId="0" borderId="0" xfId="3" applyFont="1" applyFill="1" applyAlignment="1">
      <alignment horizontal="right"/>
    </xf>
    <xf numFmtId="0" fontId="12" fillId="0" borderId="0" xfId="3" applyFont="1" applyFill="1" applyAlignment="1">
      <alignment horizontal="right"/>
    </xf>
    <xf numFmtId="0" fontId="5" fillId="0" borderId="0" xfId="1" applyFont="1" applyAlignment="1">
      <alignment horizontal="right" vertical="center"/>
    </xf>
    <xf numFmtId="0" fontId="5" fillId="0" borderId="0" xfId="3" applyFont="1" applyFill="1" applyBorder="1" applyAlignment="1">
      <alignment horizontal="right" wrapText="1"/>
    </xf>
    <xf numFmtId="166" fontId="5" fillId="0" borderId="0" xfId="2" applyNumberFormat="1" applyFont="1" applyFill="1" applyBorder="1" applyAlignment="1">
      <alignment horizontal="right" wrapText="1"/>
    </xf>
    <xf numFmtId="165" fontId="5" fillId="0" borderId="0" xfId="1" applyNumberFormat="1" applyFont="1" applyAlignment="1">
      <alignment horizontal="right" vertical="center"/>
    </xf>
    <xf numFmtId="165" fontId="5" fillId="0" borderId="0" xfId="3" applyNumberFormat="1" applyFont="1" applyFill="1" applyBorder="1" applyAlignment="1">
      <alignment horizontal="right" wrapText="1"/>
    </xf>
    <xf numFmtId="165" fontId="5" fillId="0" borderId="0" xfId="2" applyNumberFormat="1" applyFont="1" applyFill="1" applyBorder="1" applyAlignment="1">
      <alignment horizontal="right" wrapText="1"/>
    </xf>
    <xf numFmtId="165" fontId="6" fillId="0" borderId="0" xfId="3" applyNumberFormat="1" applyFont="1" applyFill="1" applyAlignment="1">
      <alignment horizontal="right"/>
    </xf>
    <xf numFmtId="164" fontId="7" fillId="0" borderId="0" xfId="2" applyNumberFormat="1" applyFont="1" applyFill="1" applyAlignment="1">
      <alignment horizontal="right" vertical="center"/>
    </xf>
    <xf numFmtId="164" fontId="5" fillId="0" borderId="2" xfId="2" applyNumberFormat="1" applyFont="1" applyBorder="1" applyAlignment="1">
      <alignment horizontal="right" vertical="center"/>
    </xf>
    <xf numFmtId="164" fontId="5" fillId="0" borderId="0" xfId="2" applyNumberFormat="1" applyFont="1" applyBorder="1" applyAlignment="1">
      <alignment horizontal="right" vertical="center"/>
    </xf>
    <xf numFmtId="164" fontId="6" fillId="0" borderId="0" xfId="2" applyNumberFormat="1" applyFont="1" applyFill="1" applyAlignment="1">
      <alignment horizontal="right" vertical="center"/>
    </xf>
    <xf numFmtId="164" fontId="5" fillId="0" borderId="2" xfId="2" applyNumberFormat="1" applyFont="1" applyFill="1" applyBorder="1" applyAlignment="1">
      <alignment horizontal="right" vertical="center"/>
    </xf>
    <xf numFmtId="164" fontId="7" fillId="0" borderId="0" xfId="2" applyNumberFormat="1" applyFont="1" applyAlignment="1">
      <alignment horizontal="right" vertical="center"/>
    </xf>
    <xf numFmtId="165" fontId="4" fillId="0" borderId="0" xfId="1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/>
    </xf>
    <xf numFmtId="49" fontId="5" fillId="3" borderId="2" xfId="1" applyNumberFormat="1" applyFont="1" applyFill="1" applyBorder="1" applyAlignment="1">
      <alignment horizontal="right" vertical="center" wrapText="1"/>
    </xf>
    <xf numFmtId="165" fontId="7" fillId="0" borderId="0" xfId="11" applyFont="1" applyFill="1" applyAlignment="1">
      <alignment horizontal="right" vertical="center"/>
    </xf>
    <xf numFmtId="0" fontId="7" fillId="0" borderId="0" xfId="3" applyFont="1" applyFill="1" applyAlignment="1">
      <alignment wrapText="1"/>
    </xf>
    <xf numFmtId="49" fontId="5" fillId="3" borderId="2" xfId="1" quotePrefix="1" applyNumberFormat="1" applyFont="1" applyFill="1" applyBorder="1" applyAlignment="1">
      <alignment horizontal="right" vertical="center" wrapText="1"/>
    </xf>
  </cellXfs>
  <cellStyles count="12">
    <cellStyle name="?_x001d_?'&amp;Oy—&amp;Hy_x000b__x0008_?_x0005_v_x0006__x000f__x0001__x0001_" xfId="3" xr:uid="{00000000-0005-0000-0000-000000000000}"/>
    <cellStyle name="Check Cell 2" xfId="9" xr:uid="{00000000-0005-0000-0000-000001000000}"/>
    <cellStyle name="Comma" xfId="11" builtinId="3"/>
    <cellStyle name="Comma 2" xfId="2" xr:uid="{00000000-0005-0000-0000-000002000000}"/>
    <cellStyle name="Comma 2 2" xfId="6" xr:uid="{00000000-0005-0000-0000-000003000000}"/>
    <cellStyle name="Comma 4" xfId="10" xr:uid="{00000000-0005-0000-0000-000004000000}"/>
    <cellStyle name="Normal" xfId="0" builtinId="0"/>
    <cellStyle name="Normal 2" xfId="1" xr:uid="{00000000-0005-0000-0000-000006000000}"/>
    <cellStyle name="Normal 2 4" xfId="5" xr:uid="{00000000-0005-0000-0000-000007000000}"/>
    <cellStyle name="Normal 3" xfId="8" xr:uid="{00000000-0005-0000-0000-000008000000}"/>
    <cellStyle name="Normal 7" xfId="7" xr:uid="{00000000-0005-0000-0000-000009000000}"/>
    <cellStyle name="Percent 2" xfId="4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</sheetNames>
    <definedNames>
      <definedName name="TRVAL"/>
    </defined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  <sheetName val="CPP ajustat"/>
      <sheetName val="RE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  <sheetName val="Tr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  <sheetName val="I"/>
      <sheetName val="zh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  <sheetName val="Verificari"/>
      <sheetName val="Reevaluare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  <sheetName val="WW 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  <sheetName val="Pivot 408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  <sheetName val="novmar actuals"/>
      <sheetName val="FY00"/>
      <sheetName val="Sheet3"/>
      <sheetName val="Sheet2"/>
      <sheetName val="Sheet5"/>
      <sheetName val="Sheet23"/>
      <sheetName val="Sheet6"/>
      <sheetName val="Sheet7"/>
      <sheetName val="11216 P5"/>
      <sheetName val="11216 P4"/>
      <sheetName val="10250 P5"/>
      <sheetName val="10250 P4"/>
      <sheetName val="Sheet8"/>
      <sheetName val="Sheet17"/>
      <sheetName val="Sheet18"/>
      <sheetName val="Sheet19"/>
      <sheetName val="Sheet20"/>
      <sheetName val="80100"/>
      <sheetName val="90100"/>
      <sheetName val="68050"/>
      <sheetName val="Sheet26"/>
      <sheetName val="Sheet27"/>
      <sheetName val="Sheet28"/>
      <sheetName val="Sheet33"/>
      <sheetName val="Sheet13"/>
      <sheetName val="Sheet29"/>
      <sheetName val=""/>
      <sheetName val="Input"/>
      <sheetName val="_x0000__x0009__x0000_︀_x0000__x0000__x0010_ _x0000_"/>
      <sheetName val="_x0000_ _x0000_︀_x0000__x0000__x0010_ _x0000_"/>
      <sheetName val="TG Expense Data Sheet"/>
      <sheetName val="CRITERIA1"/>
      <sheetName val="Aging FY99"/>
      <sheetName val="Salary"/>
      <sheetName val="2.2g Comps - Descriptions"/>
      <sheetName val="Graph_Detail"/>
      <sheetName val="KiSS Supp Svcs"/>
      <sheetName val="Accts_ET"/>
      <sheetName val="Sum-Oak"/>
      <sheetName val="Local CoA"/>
      <sheetName val="CORPTax Default Chart"/>
      <sheetName val="Open Credits"/>
      <sheetName val="Current_Quarter"/>
      <sheetName val="Weekly_Summary"/>
      <sheetName val="ESO_Portfolio"/>
      <sheetName val="Lists"/>
      <sheetName val="Table"/>
      <sheetName val="Master File"/>
      <sheetName val="Reserve"/>
      <sheetName val="WS 4 - Foreign PBT &amp; Tax"/>
      <sheetName val="DT rollforward ( not used)"/>
      <sheetName val="Income Check"/>
      <sheetName val="Data"/>
      <sheetName val="Template Commit"/>
      <sheetName val="Template Wk 2 Q2 FY2004"/>
      <sheetName val="STT - Cost Conservative"/>
      <sheetName val="Q399_APB23"/>
      <sheetName val="ccids"/>
      <sheetName val="parameter"/>
      <sheetName val="b. FSG P &amp; L"/>
      <sheetName val="Trial Balance"/>
      <sheetName val="g. PY June True-up Report"/>
      <sheetName val="g. PY July True-up Report"/>
      <sheetName val="c. FY06 June True-up Report"/>
      <sheetName val="d. FY06 July True-up Report"/>
      <sheetName val="e. 1. AcctAnalysis43001"/>
      <sheetName val=" Acct Analysis 43009"/>
      <sheetName val="e. 6 Acct Analysis 43010"/>
      <sheetName val="h. By Country Rev (CDW)"/>
      <sheetName val="Variac"/>
      <sheetName val="Sheet9"/>
      <sheetName val="Sheet10"/>
      <sheetName val="Sheet11"/>
      <sheetName val="Sheet14"/>
      <sheetName val="Criteria"/>
      <sheetName val="PortfolioAnalysis"/>
      <sheetName val="Prepaid Insurance{A}"/>
      <sheetName val="Accrued Mgmt Fees{A}"/>
      <sheetName val="Non-Qualified Def Comp Plan{A}"/>
      <sheetName val="Organization Costs - (Accum){A}"/>
      <sheetName val="Warranty Reserve{A}"/>
      <sheetName val="CRITERIA5"/>
      <sheetName val="CRITERIA6"/>
      <sheetName val="actuals"/>
      <sheetName val="New C PM"/>
      <sheetName val="Pmt Structure"/>
      <sheetName val="C Streams"/>
      <sheetName val="Database"/>
      <sheetName val="11216_P5"/>
      <sheetName val="11216_P4"/>
      <sheetName val="10250_P5"/>
      <sheetName val="10250_P4"/>
      <sheetName val=" ︀ "/>
      <sheetName val="_︀ "/>
      <sheetName val="TG_Expense_Data_Sheet"/>
      <sheetName val="Aging_FY99"/>
      <sheetName val="2_2g_Comps_-_Descriptions"/>
      <sheetName val="KiSS_Supp_Svcs"/>
      <sheetName val="Local_CoA"/>
      <sheetName val="CORPTax_Default_Chart"/>
      <sheetName val="Open_Credits"/>
      <sheetName val="Master_File"/>
      <sheetName val="WS_4_-_Foreign_PBT_&amp;_Tax"/>
      <sheetName val="DT_rollforward_(_not_used)"/>
      <sheetName val="Income_Check"/>
      <sheetName val="Template_Commit"/>
      <sheetName val="Template_Wk_2_Q2_FY2004"/>
      <sheetName val="STT_-_Cost_Conservative"/>
      <sheetName val="Cost Centers"/>
      <sheetName val="Instructions"/>
      <sheetName val="Set Up"/>
      <sheetName val="Gears"/>
      <sheetName val="Notes"/>
      <sheetName val="RCN-Building - Office"/>
      <sheetName val="Paramaters"/>
      <sheetName val="Forecast Accuracy"/>
      <sheetName val="Linearity Targets"/>
      <sheetName val="Discount Trend"/>
      <sheetName val="Weekly Waterfalls"/>
      <sheetName val="Trended Summary"/>
      <sheetName val="Inputs"/>
      <sheetName val="KeyMultInputs"/>
      <sheetName val="A1"/>
      <sheetName val="Reconciliation Summary"/>
      <sheetName val="Settings"/>
      <sheetName val="TB Einkaufs 2015"/>
      <sheetName val="TB_Einkaufs_2015"/>
      <sheetName val="TB_Einkaufs_20151"/>
      <sheetName val="TB_Einkaufs_20152"/>
      <sheetName val="Electronics"/>
      <sheetName val="Quick_Reference3"/>
      <sheetName val="BS_Structure3"/>
      <sheetName val="IS_Structure3"/>
      <sheetName val="Expert_Loader3"/>
      <sheetName val="Q3'02_act3"/>
      <sheetName val="Q3'02_act-roll3"/>
      <sheetName val="CM_On_Order3"/>
      <sheetName val="over_$75K_BY_BU3"/>
      <sheetName val="Main_Menu3"/>
      <sheetName val="Data_Source3"/>
      <sheetName val="Supporting_Tool2"/>
      <sheetName val="novmar_actuals"/>
      <sheetName val="11216_P51"/>
      <sheetName val="11216_P41"/>
      <sheetName val="10250_P51"/>
      <sheetName val="10250_P41"/>
      <sheetName val="TG_Expense_Data_Sheet1"/>
      <sheetName val="Aging_FY991"/>
      <sheetName val="2_2g_Comps_-_Descriptions1"/>
      <sheetName val="KiSS_Supp_Svcs1"/>
      <sheetName val="Local_CoA1"/>
      <sheetName val="CORPTax_Default_Chart1"/>
      <sheetName val="Open_Credits1"/>
      <sheetName val="Master_File1"/>
      <sheetName val="WS_4_-_Foreign_PBT_&amp;_Tax1"/>
      <sheetName val="DT_rollforward_(_not_used)1"/>
      <sheetName val="Income_Check1"/>
      <sheetName val="Template_Commit1"/>
      <sheetName val="Template_Wk_2_Q2_FY20041"/>
      <sheetName val="STT_-_Cost_Conservative1"/>
      <sheetName val="b__FSG_P_&amp;_L"/>
      <sheetName val="Trial_Balance"/>
      <sheetName val="g__PY_June_True-up_Report"/>
      <sheetName val="g__PY_July_True-up_Report"/>
      <sheetName val="c__FY06_June_True-up_Report"/>
      <sheetName val="d__FY06_July_True-up_Report"/>
      <sheetName val="e__1__AcctAnalysis43001"/>
      <sheetName val="_Acct_Analysis_43009"/>
      <sheetName val="e__6_Acct_Analysis_43010"/>
      <sheetName val="h__By_Country_Rev_(CDW)"/>
      <sheetName val="Prepaid_Insurance{A}"/>
      <sheetName val="Accrued_Mgmt_Fees{A}"/>
      <sheetName val="Non-Qualified_Def_Comp_Plan{A}"/>
      <sheetName val="Organization_Costs_-_(Accum){A}"/>
      <sheetName val="Warranty_Reserve{A}"/>
      <sheetName val="New_C_PM"/>
      <sheetName val="Pmt_Structure"/>
      <sheetName val="C_Streams"/>
      <sheetName val="Piper_Heidsieck"/>
      <sheetName val="TB_Einkaufs_20153"/>
      <sheetName val="_︀ 1"/>
      <sheetName val="Cost_Centers"/>
      <sheetName val="Set_Up"/>
      <sheetName val="RCN-Building_-_Office"/>
      <sheetName val="Forecast_Accuracy"/>
      <sheetName val="Linearity_Targets"/>
      <sheetName val="Discount_Trend"/>
      <sheetName val="Weekly_Waterfalls"/>
      <sheetName val="Trended_Summary"/>
      <sheetName val="Reconciliation_Summary"/>
      <sheetName val="Pivot"/>
      <sheetName val="Multi_Org_1"/>
      <sheetName val="Multi_Org_2"/>
      <sheetName val="Summary"/>
      <sheetName val="DCI 2"/>
      <sheetName val="PMG 2"/>
      <sheetName val="DCI Summary"/>
      <sheetName val="DMI Summary"/>
      <sheetName val="PMG Summary"/>
      <sheetName val="Sub Debt Summary"/>
      <sheetName val="SVB LOC Summary"/>
      <sheetName val="SVB Term Summary"/>
      <sheetName val="2- State Input"/>
      <sheetName val="query results"/>
      <sheetName val="Bankruptcies"/>
      <sheetName val="AST Unicap"/>
      <sheetName val="General Information"/>
      <sheetName val="Common"/>
      <sheetName val="2003 Stock Plan"/>
      <sheetName val="Amortization summary for leases"/>
      <sheetName val="Major New Investments FY05"/>
      <sheetName val="FY04_Holdover_Roll-up"/>
      <sheetName val="Cum_intr_99"/>
      <sheetName val="Cum_ies_99"/>
      <sheetName val="Tot1298"/>
      <sheetName val="DATOS INICIALES"/>
      <sheetName val="payroll"/>
      <sheetName val="Reconcil"/>
      <sheetName val="Currency"/>
      <sheetName val="Non-Statistical Sampling"/>
      <sheetName val="AR Drop Downs"/>
      <sheetName val="DropDown"/>
      <sheetName val="RAPOARTE"/>
      <sheetName val="CalcCen"/>
      <sheetName val="BS"/>
      <sheetName val="Totintr"/>
      <sheetName val="MainMenu"/>
      <sheetName val="cisterna"/>
      <sheetName val="pt_incarcare"/>
      <sheetName val="pt_descarcare"/>
      <sheetName val="produs"/>
      <sheetName val="sofer"/>
      <sheetName val="transportator"/>
      <sheetName val="truck"/>
      <sheetName val="Quick_Reference4"/>
      <sheetName val="BS_Structure4"/>
      <sheetName val="IS_Structure4"/>
      <sheetName val="Expert_Loader4"/>
      <sheetName val="Q3'02_act4"/>
      <sheetName val="Q3'02_act-roll4"/>
      <sheetName val="CM_On_Order4"/>
      <sheetName val="over_$75K_BY_BU4"/>
      <sheetName val="Main_Menu4"/>
      <sheetName val="Data_Source4"/>
      <sheetName val="Supporting_Tool3"/>
      <sheetName val="Piper_Heidsieck1"/>
      <sheetName val="Non-Statistical_Sampling"/>
      <sheetName val="AR_Drop_Downs"/>
      <sheetName val="evaluare.1"/>
      <sheetName val="Table1"/>
      <sheetName val="SP"/>
      <sheetName val="PITESTI"/>
      <sheetName val="CRAIOVA"/>
    </sheetNames>
    <sheetDataSet>
      <sheetData sheetId="0">
        <row r="52">
          <cell r="C52" t="str">
            <v>EuropeMiddleEastAfrica</v>
          </cell>
        </row>
      </sheetData>
      <sheetData sheetId="1">
        <row r="52">
          <cell r="C52" t="str">
            <v>EuropeMiddleEastAfrica</v>
          </cell>
        </row>
      </sheetData>
      <sheetData sheetId="2" refreshError="1">
        <row r="52">
          <cell r="C52" t="str">
            <v>EuropeMiddleEastAfrica</v>
          </cell>
        </row>
      </sheetData>
      <sheetData sheetId="3">
        <row r="2">
          <cell r="CE2">
            <v>1</v>
          </cell>
        </row>
      </sheetData>
      <sheetData sheetId="4">
        <row r="2">
          <cell r="CE2">
            <v>3</v>
          </cell>
        </row>
      </sheetData>
      <sheetData sheetId="5" refreshError="1"/>
      <sheetData sheetId="6">
        <row r="2">
          <cell r="CE2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5">
          <cell r="C55" t="str">
            <v>Pakistan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52">
          <cell r="C52" t="str">
            <v>EuropeMiddleEastAfrica</v>
          </cell>
        </row>
      </sheetData>
      <sheetData sheetId="88">
        <row r="2">
          <cell r="CE2">
            <v>2</v>
          </cell>
        </row>
      </sheetData>
      <sheetData sheetId="89">
        <row r="2">
          <cell r="CE2">
            <v>2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 refreshError="1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  <sheetName val="BS_lucru"/>
      <sheetName val="Symbols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  <sheetName val="Margin"/>
      <sheetName val="Patrimoniul imobiliar"/>
      <sheetName val="FAREA"/>
      <sheetName val="Munka1"/>
      <sheetName val="lista"/>
      <sheetName val="3"/>
      <sheetName val="Check"/>
      <sheetName val="EXPL.AGUA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0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0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0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0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0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0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  <sheetName val="Sheet1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70"/>
  <sheetViews>
    <sheetView showGridLines="0" zoomScaleNormal="100" workbookViewId="0">
      <pane ySplit="2" topLeftCell="A3" activePane="bottomLeft" state="frozen"/>
      <selection pane="bottomLeft" activeCell="B3" sqref="B3"/>
    </sheetView>
  </sheetViews>
  <sheetFormatPr defaultColWidth="9.140625" defaultRowHeight="12.75" x14ac:dyDescent="0.2"/>
  <cols>
    <col min="1" max="1" width="40.140625" style="3" bestFit="1" customWidth="1"/>
    <col min="2" max="3" width="13" style="39" bestFit="1" customWidth="1"/>
    <col min="4" max="16384" width="9.140625" style="2"/>
  </cols>
  <sheetData>
    <row r="1" spans="1:3" x14ac:dyDescent="0.2">
      <c r="A1" s="22"/>
      <c r="B1" s="26"/>
      <c r="C1" s="26"/>
    </row>
    <row r="2" spans="1:3" s="1" customFormat="1" ht="46.15" customHeight="1" x14ac:dyDescent="0.25">
      <c r="A2" s="25" t="s">
        <v>104</v>
      </c>
      <c r="B2" s="55" t="s">
        <v>139</v>
      </c>
      <c r="C2" s="55" t="s">
        <v>133</v>
      </c>
    </row>
    <row r="3" spans="1:3" x14ac:dyDescent="0.2">
      <c r="A3" s="4"/>
      <c r="B3" s="27"/>
      <c r="C3" s="27"/>
    </row>
    <row r="4" spans="1:3" x14ac:dyDescent="0.2">
      <c r="A4" s="5" t="s">
        <v>0</v>
      </c>
      <c r="B4" s="28"/>
      <c r="C4" s="28"/>
    </row>
    <row r="5" spans="1:3" x14ac:dyDescent="0.2">
      <c r="A5" s="5" t="s">
        <v>3</v>
      </c>
      <c r="B5" s="28"/>
      <c r="C5" s="28"/>
    </row>
    <row r="6" spans="1:3" x14ac:dyDescent="0.2">
      <c r="A6" s="6" t="s">
        <v>4</v>
      </c>
      <c r="B6" s="29">
        <v>5914458703</v>
      </c>
      <c r="C6" s="29">
        <v>6002190191</v>
      </c>
    </row>
    <row r="7" spans="1:3" ht="25.5" x14ac:dyDescent="0.2">
      <c r="A7" s="6" t="s">
        <v>105</v>
      </c>
      <c r="B7" s="29">
        <v>15565831</v>
      </c>
      <c r="C7" s="29">
        <v>1180392</v>
      </c>
    </row>
    <row r="8" spans="1:3" x14ac:dyDescent="0.2">
      <c r="A8" s="6" t="s">
        <v>5</v>
      </c>
      <c r="B8" s="29">
        <v>50851123</v>
      </c>
      <c r="C8" s="29">
        <v>48406709</v>
      </c>
    </row>
    <row r="9" spans="1:3" x14ac:dyDescent="0.2">
      <c r="A9" s="6" t="s">
        <v>106</v>
      </c>
      <c r="B9" s="29">
        <v>35567692</v>
      </c>
      <c r="C9" s="29">
        <v>35496297</v>
      </c>
    </row>
    <row r="10" spans="1:3" ht="25.5" x14ac:dyDescent="0.2">
      <c r="A10" s="6" t="s">
        <v>137</v>
      </c>
      <c r="B10" s="29">
        <v>4745610</v>
      </c>
      <c r="C10" s="56">
        <v>0</v>
      </c>
    </row>
    <row r="11" spans="1:3" x14ac:dyDescent="0.2">
      <c r="A11" s="7" t="s">
        <v>6</v>
      </c>
      <c r="B11" s="30">
        <f>SUM(B6:B10)</f>
        <v>6021188959</v>
      </c>
      <c r="C11" s="30">
        <f>SUM(C6:C10)</f>
        <v>6087273589</v>
      </c>
    </row>
    <row r="12" spans="1:3" x14ac:dyDescent="0.2">
      <c r="A12" s="7"/>
      <c r="B12" s="31"/>
      <c r="C12" s="31"/>
    </row>
    <row r="13" spans="1:3" x14ac:dyDescent="0.2">
      <c r="A13" s="7" t="s">
        <v>7</v>
      </c>
      <c r="B13" s="32"/>
      <c r="C13" s="32"/>
    </row>
    <row r="14" spans="1:3" x14ac:dyDescent="0.2">
      <c r="A14" s="6" t="s">
        <v>1</v>
      </c>
      <c r="B14" s="29">
        <v>653273110</v>
      </c>
      <c r="C14" s="29">
        <v>560119950</v>
      </c>
    </row>
    <row r="15" spans="1:3" x14ac:dyDescent="0.2">
      <c r="A15" s="6" t="s">
        <v>107</v>
      </c>
      <c r="B15" s="29">
        <v>438540316</v>
      </c>
      <c r="C15" s="29">
        <v>220486125</v>
      </c>
    </row>
    <row r="16" spans="1:3" x14ac:dyDescent="0.2">
      <c r="A16" s="6" t="s">
        <v>108</v>
      </c>
      <c r="B16" s="29">
        <v>142158865</v>
      </c>
      <c r="C16" s="29">
        <v>85068328</v>
      </c>
    </row>
    <row r="17" spans="1:3" x14ac:dyDescent="0.2">
      <c r="A17" s="6" t="s">
        <v>8</v>
      </c>
      <c r="B17" s="29">
        <v>1829796500</v>
      </c>
      <c r="C17" s="29">
        <v>1328973000</v>
      </c>
    </row>
    <row r="18" spans="1:3" x14ac:dyDescent="0.2">
      <c r="A18" s="6" t="s">
        <v>9</v>
      </c>
      <c r="B18" s="29">
        <v>2707724133</v>
      </c>
      <c r="C18" s="29">
        <v>1343172157</v>
      </c>
    </row>
    <row r="19" spans="1:3" x14ac:dyDescent="0.2">
      <c r="A19" s="8" t="s">
        <v>10</v>
      </c>
      <c r="B19" s="30">
        <f>SUM(B14:B18)</f>
        <v>5771492924</v>
      </c>
      <c r="C19" s="30">
        <f>SUM(C14:C18)</f>
        <v>3537819560</v>
      </c>
    </row>
    <row r="20" spans="1:3" ht="13.5" thickBot="1" x14ac:dyDescent="0.25">
      <c r="A20" s="7" t="s">
        <v>11</v>
      </c>
      <c r="B20" s="33">
        <f>B11+B19</f>
        <v>11792681883</v>
      </c>
      <c r="C20" s="33">
        <f>C11+C19</f>
        <v>9625093149</v>
      </c>
    </row>
    <row r="21" spans="1:3" ht="13.5" thickTop="1" x14ac:dyDescent="0.2">
      <c r="A21" s="5"/>
      <c r="B21" s="32"/>
      <c r="C21" s="32"/>
    </row>
    <row r="22" spans="1:3" x14ac:dyDescent="0.2">
      <c r="A22" s="5" t="s">
        <v>12</v>
      </c>
      <c r="B22" s="32"/>
      <c r="C22" s="32"/>
    </row>
    <row r="23" spans="1:3" x14ac:dyDescent="0.2">
      <c r="A23" s="5" t="s">
        <v>13</v>
      </c>
      <c r="B23" s="32"/>
      <c r="C23" s="32"/>
    </row>
    <row r="24" spans="1:3" x14ac:dyDescent="0.2">
      <c r="A24" s="9" t="s">
        <v>14</v>
      </c>
      <c r="B24" s="34">
        <v>3211941683</v>
      </c>
      <c r="C24" s="34">
        <v>3211941683</v>
      </c>
    </row>
    <row r="25" spans="1:3" x14ac:dyDescent="0.2">
      <c r="A25" s="10" t="s">
        <v>15</v>
      </c>
      <c r="B25" s="35">
        <v>3016438940</v>
      </c>
      <c r="C25" s="35">
        <v>3016438940</v>
      </c>
    </row>
    <row r="26" spans="1:3" collapsed="1" x14ac:dyDescent="0.2">
      <c r="A26" s="10" t="s">
        <v>16</v>
      </c>
      <c r="B26" s="35">
        <v>195502743</v>
      </c>
      <c r="C26" s="35">
        <v>195502743</v>
      </c>
    </row>
    <row r="27" spans="1:3" x14ac:dyDescent="0.2">
      <c r="A27" s="9" t="s">
        <v>17</v>
      </c>
      <c r="B27" s="29">
        <v>31474149</v>
      </c>
      <c r="C27" s="29">
        <v>31474149</v>
      </c>
    </row>
    <row r="28" spans="1:3" x14ac:dyDescent="0.2">
      <c r="A28" s="11" t="s">
        <v>52</v>
      </c>
      <c r="B28" s="29">
        <v>21553548</v>
      </c>
      <c r="C28" s="29">
        <v>21553548</v>
      </c>
    </row>
    <row r="29" spans="1:3" x14ac:dyDescent="0.2">
      <c r="A29" s="9" t="s">
        <v>18</v>
      </c>
      <c r="B29" s="29">
        <v>2101938467</v>
      </c>
      <c r="C29" s="29">
        <v>2101938467</v>
      </c>
    </row>
    <row r="30" spans="1:3" x14ac:dyDescent="0.2">
      <c r="A30" s="9" t="s">
        <v>19</v>
      </c>
      <c r="B30" s="29">
        <v>5165634673</v>
      </c>
      <c r="C30" s="29">
        <v>2997775072</v>
      </c>
    </row>
    <row r="31" spans="1:3" x14ac:dyDescent="0.2">
      <c r="A31" s="5" t="s">
        <v>20</v>
      </c>
      <c r="B31" s="30">
        <f>B24+SUM(B27:B30)</f>
        <v>10532542520</v>
      </c>
      <c r="C31" s="30">
        <f>C24+SUM(C27:C30)</f>
        <v>8364682919</v>
      </c>
    </row>
    <row r="32" spans="1:3" x14ac:dyDescent="0.2">
      <c r="A32" s="5"/>
      <c r="B32" s="32"/>
      <c r="C32" s="32"/>
    </row>
    <row r="33" spans="1:3" x14ac:dyDescent="0.2">
      <c r="A33" s="5" t="s">
        <v>2</v>
      </c>
      <c r="B33" s="32"/>
      <c r="C33" s="32"/>
    </row>
    <row r="34" spans="1:3" x14ac:dyDescent="0.2">
      <c r="A34" s="5" t="s">
        <v>21</v>
      </c>
      <c r="B34" s="32"/>
      <c r="C34" s="32"/>
    </row>
    <row r="35" spans="1:3" x14ac:dyDescent="0.2">
      <c r="A35" s="9" t="s">
        <v>22</v>
      </c>
      <c r="B35" s="29">
        <v>64810940</v>
      </c>
      <c r="C35" s="29">
        <v>130135030</v>
      </c>
    </row>
    <row r="36" spans="1:3" x14ac:dyDescent="0.2">
      <c r="A36" s="9" t="s">
        <v>109</v>
      </c>
      <c r="B36" s="29">
        <v>12831121</v>
      </c>
      <c r="C36" s="29">
        <v>910586</v>
      </c>
    </row>
    <row r="37" spans="1:3" x14ac:dyDescent="0.2">
      <c r="A37" s="9" t="s">
        <v>50</v>
      </c>
      <c r="B37" s="29">
        <v>174504703</v>
      </c>
      <c r="C37" s="29">
        <v>245823013</v>
      </c>
    </row>
    <row r="38" spans="1:3" x14ac:dyDescent="0.2">
      <c r="A38" s="9" t="s">
        <v>53</v>
      </c>
      <c r="B38" s="29">
        <v>63611498</v>
      </c>
      <c r="C38" s="29">
        <v>72037242</v>
      </c>
    </row>
    <row r="39" spans="1:3" x14ac:dyDescent="0.2">
      <c r="A39" s="9" t="s">
        <v>23</v>
      </c>
      <c r="B39" s="29">
        <v>95446226</v>
      </c>
      <c r="C39" s="29">
        <v>102278834</v>
      </c>
    </row>
    <row r="40" spans="1:3" x14ac:dyDescent="0.2">
      <c r="A40" s="9" t="s">
        <v>24</v>
      </c>
      <c r="B40" s="29">
        <v>45557591</v>
      </c>
      <c r="C40" s="29">
        <v>46378990</v>
      </c>
    </row>
    <row r="41" spans="1:3" x14ac:dyDescent="0.2">
      <c r="A41" s="5" t="s">
        <v>25</v>
      </c>
      <c r="B41" s="30">
        <f>SUM(B35:B40)</f>
        <v>456762079</v>
      </c>
      <c r="C41" s="30">
        <f>SUM(C35:C40)</f>
        <v>597563695</v>
      </c>
    </row>
    <row r="42" spans="1:3" x14ac:dyDescent="0.2">
      <c r="A42" s="5"/>
      <c r="B42" s="32"/>
      <c r="C42" s="32"/>
    </row>
    <row r="43" spans="1:3" x14ac:dyDescent="0.2">
      <c r="A43" s="5" t="s">
        <v>26</v>
      </c>
      <c r="B43" s="32"/>
      <c r="C43" s="32"/>
    </row>
    <row r="44" spans="1:3" x14ac:dyDescent="0.2">
      <c r="A44" s="9" t="s">
        <v>27</v>
      </c>
      <c r="B44" s="36">
        <v>448160020</v>
      </c>
      <c r="C44" s="36">
        <v>286476663</v>
      </c>
    </row>
    <row r="45" spans="1:3" ht="25.5" x14ac:dyDescent="0.2">
      <c r="A45" s="24" t="s">
        <v>51</v>
      </c>
      <c r="B45" s="36">
        <v>77040585</v>
      </c>
      <c r="C45" s="36">
        <v>69541135</v>
      </c>
    </row>
    <row r="46" spans="1:3" x14ac:dyDescent="0.2">
      <c r="A46" s="9" t="s">
        <v>28</v>
      </c>
      <c r="B46" s="36">
        <v>52829317</v>
      </c>
      <c r="C46" s="36">
        <v>48790678</v>
      </c>
    </row>
    <row r="47" spans="1:3" x14ac:dyDescent="0.2">
      <c r="A47" s="9" t="s">
        <v>54</v>
      </c>
      <c r="B47" s="36">
        <v>157087526</v>
      </c>
      <c r="C47" s="36">
        <v>89647495</v>
      </c>
    </row>
    <row r="48" spans="1:3" x14ac:dyDescent="0.2">
      <c r="A48" s="9" t="s">
        <v>29</v>
      </c>
      <c r="B48" s="36">
        <v>65525433</v>
      </c>
      <c r="C48" s="36">
        <v>168126539</v>
      </c>
    </row>
    <row r="49" spans="1:3" x14ac:dyDescent="0.2">
      <c r="A49" s="9" t="s">
        <v>110</v>
      </c>
      <c r="B49" s="36">
        <v>2734403</v>
      </c>
      <c r="C49" s="36">
        <v>264025</v>
      </c>
    </row>
    <row r="50" spans="1:3" x14ac:dyDescent="0.2">
      <c r="A50" s="5" t="s">
        <v>30</v>
      </c>
      <c r="B50" s="37">
        <f>SUM(B44:B49)</f>
        <v>803377284</v>
      </c>
      <c r="C50" s="37">
        <f>SUM(C44:C49)</f>
        <v>662846535</v>
      </c>
    </row>
    <row r="51" spans="1:3" x14ac:dyDescent="0.2">
      <c r="A51" s="5" t="s">
        <v>31</v>
      </c>
      <c r="B51" s="30">
        <f>B41+B50</f>
        <v>1260139363</v>
      </c>
      <c r="C51" s="30">
        <f>C41+C50</f>
        <v>1260410230</v>
      </c>
    </row>
    <row r="52" spans="1:3" ht="13.5" thickBot="1" x14ac:dyDescent="0.25">
      <c r="A52" s="5" t="s">
        <v>32</v>
      </c>
      <c r="B52" s="33">
        <f>B31+B51</f>
        <v>11792681883</v>
      </c>
      <c r="C52" s="33">
        <f>C31+C51</f>
        <v>9625093149</v>
      </c>
    </row>
    <row r="53" spans="1:3" ht="13.5" thickTop="1" x14ac:dyDescent="0.2">
      <c r="B53" s="53"/>
      <c r="C53" s="53"/>
    </row>
    <row r="54" spans="1:3" x14ac:dyDescent="0.2">
      <c r="B54" s="54">
        <f>B52-B20</f>
        <v>0</v>
      </c>
      <c r="C54" s="54">
        <f>C52-C20</f>
        <v>0</v>
      </c>
    </row>
    <row r="56" spans="1:3" x14ac:dyDescent="0.2">
      <c r="A56" s="12"/>
    </row>
    <row r="57" spans="1:3" x14ac:dyDescent="0.2">
      <c r="A57" s="9"/>
      <c r="B57" s="36"/>
      <c r="C57" s="36"/>
    </row>
    <row r="58" spans="1:3" x14ac:dyDescent="0.2">
      <c r="A58" s="9"/>
      <c r="B58" s="36"/>
      <c r="C58" s="36"/>
    </row>
    <row r="59" spans="1:3" x14ac:dyDescent="0.2">
      <c r="A59" s="24"/>
      <c r="B59" s="36"/>
      <c r="C59" s="36"/>
    </row>
    <row r="60" spans="1:3" x14ac:dyDescent="0.2">
      <c r="A60" s="9"/>
      <c r="B60" s="36"/>
      <c r="C60" s="36"/>
    </row>
    <row r="61" spans="1:3" x14ac:dyDescent="0.2">
      <c r="A61" s="9"/>
      <c r="B61" s="36"/>
      <c r="C61" s="36"/>
    </row>
    <row r="62" spans="1:3" x14ac:dyDescent="0.2">
      <c r="A62" s="9"/>
      <c r="B62" s="36"/>
      <c r="C62" s="36"/>
    </row>
    <row r="63" spans="1:3" x14ac:dyDescent="0.2">
      <c r="A63" s="13"/>
    </row>
    <row r="64" spans="1:3" x14ac:dyDescent="0.2">
      <c r="A64" s="12"/>
    </row>
    <row r="65" spans="1:1" x14ac:dyDescent="0.2">
      <c r="A65" s="12"/>
    </row>
    <row r="66" spans="1:1" x14ac:dyDescent="0.2">
      <c r="A66" s="12"/>
    </row>
    <row r="67" spans="1:1" x14ac:dyDescent="0.2">
      <c r="A67" s="12"/>
    </row>
    <row r="68" spans="1:1" x14ac:dyDescent="0.2">
      <c r="A68" s="12"/>
    </row>
    <row r="69" spans="1:1" x14ac:dyDescent="0.2">
      <c r="A69" s="13"/>
    </row>
    <row r="70" spans="1:1" x14ac:dyDescent="0.2">
      <c r="A70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57"/>
  <sheetViews>
    <sheetView showGridLines="0" zoomScaleNormal="100" workbookViewId="0">
      <pane ySplit="2" topLeftCell="A3" activePane="bottomLeft" state="frozen"/>
      <selection pane="bottomLeft" activeCell="F15" sqref="F15"/>
    </sheetView>
  </sheetViews>
  <sheetFormatPr defaultColWidth="9.140625" defaultRowHeight="12.75" x14ac:dyDescent="0.2"/>
  <cols>
    <col min="1" max="1" width="35.140625" style="3" bestFit="1" customWidth="1"/>
    <col min="2" max="3" width="13" style="39" bestFit="1" customWidth="1"/>
    <col min="4" max="16384" width="9.140625" style="2"/>
  </cols>
  <sheetData>
    <row r="1" spans="1:3" x14ac:dyDescent="0.2">
      <c r="A1" s="22"/>
      <c r="B1" s="26"/>
      <c r="C1" s="26"/>
    </row>
    <row r="2" spans="1:3" s="1" customFormat="1" ht="46.15" customHeight="1" x14ac:dyDescent="0.25">
      <c r="A2" s="25" t="s">
        <v>104</v>
      </c>
      <c r="B2" s="55" t="s">
        <v>138</v>
      </c>
      <c r="C2" s="55" t="s">
        <v>134</v>
      </c>
    </row>
    <row r="3" spans="1:3" x14ac:dyDescent="0.2">
      <c r="A3" s="4"/>
      <c r="B3" s="27"/>
      <c r="C3" s="27"/>
    </row>
    <row r="4" spans="1:3" x14ac:dyDescent="0.2">
      <c r="A4" s="5" t="s">
        <v>59</v>
      </c>
      <c r="B4" s="28"/>
      <c r="C4" s="28"/>
    </row>
    <row r="5" spans="1:3" x14ac:dyDescent="0.2">
      <c r="A5" s="5" t="s">
        <v>60</v>
      </c>
      <c r="B5" s="28"/>
      <c r="C5" s="28"/>
    </row>
    <row r="6" spans="1:3" x14ac:dyDescent="0.2">
      <c r="A6" s="6" t="s">
        <v>114</v>
      </c>
      <c r="B6" s="29">
        <v>5914458703</v>
      </c>
      <c r="C6" s="29">
        <v>6002190191</v>
      </c>
    </row>
    <row r="7" spans="1:3" ht="25.5" x14ac:dyDescent="0.2">
      <c r="A7" s="6" t="s">
        <v>118</v>
      </c>
      <c r="B7" s="29">
        <v>15565831</v>
      </c>
      <c r="C7" s="29">
        <v>1180392</v>
      </c>
    </row>
    <row r="8" spans="1:3" x14ac:dyDescent="0.2">
      <c r="A8" s="6" t="s">
        <v>61</v>
      </c>
      <c r="B8" s="29">
        <v>50851123</v>
      </c>
      <c r="C8" s="29">
        <v>48406709</v>
      </c>
    </row>
    <row r="9" spans="1:3" x14ac:dyDescent="0.2">
      <c r="A9" s="6" t="s">
        <v>111</v>
      </c>
      <c r="B9" s="29">
        <v>35567692</v>
      </c>
      <c r="C9" s="29">
        <v>35496297</v>
      </c>
    </row>
    <row r="10" spans="1:3" ht="25.5" x14ac:dyDescent="0.2">
      <c r="A10" s="6" t="s">
        <v>140</v>
      </c>
      <c r="B10" s="29">
        <v>4745610</v>
      </c>
      <c r="C10" s="29"/>
    </row>
    <row r="11" spans="1:3" x14ac:dyDescent="0.2">
      <c r="A11" s="7" t="s">
        <v>62</v>
      </c>
      <c r="B11" s="30">
        <f>SUM(B6:B10)</f>
        <v>6021188959</v>
      </c>
      <c r="C11" s="30">
        <f>SUM(C6:C9)</f>
        <v>6087273589</v>
      </c>
    </row>
    <row r="12" spans="1:3" x14ac:dyDescent="0.2">
      <c r="A12" s="7"/>
      <c r="B12" s="31"/>
      <c r="C12" s="31"/>
    </row>
    <row r="13" spans="1:3" x14ac:dyDescent="0.2">
      <c r="A13" s="7" t="s">
        <v>63</v>
      </c>
      <c r="B13" s="32"/>
      <c r="C13" s="32"/>
    </row>
    <row r="14" spans="1:3" x14ac:dyDescent="0.2">
      <c r="A14" s="6" t="s">
        <v>64</v>
      </c>
      <c r="B14" s="29">
        <v>653273110</v>
      </c>
      <c r="C14" s="29">
        <v>560119950</v>
      </c>
    </row>
    <row r="15" spans="1:3" x14ac:dyDescent="0.2">
      <c r="A15" s="6" t="s">
        <v>112</v>
      </c>
      <c r="B15" s="29">
        <v>438540316</v>
      </c>
      <c r="C15" s="29">
        <v>220486125</v>
      </c>
    </row>
    <row r="16" spans="1:3" x14ac:dyDescent="0.2">
      <c r="A16" s="6" t="s">
        <v>113</v>
      </c>
      <c r="B16" s="29">
        <v>142158865</v>
      </c>
      <c r="C16" s="29">
        <v>85068328</v>
      </c>
    </row>
    <row r="17" spans="1:3" x14ac:dyDescent="0.2">
      <c r="A17" s="6" t="s">
        <v>65</v>
      </c>
      <c r="B17" s="29">
        <v>1829796500</v>
      </c>
      <c r="C17" s="29">
        <v>1328973000</v>
      </c>
    </row>
    <row r="18" spans="1:3" x14ac:dyDescent="0.2">
      <c r="A18" s="6" t="s">
        <v>66</v>
      </c>
      <c r="B18" s="29">
        <v>2707724133</v>
      </c>
      <c r="C18" s="29">
        <v>1343172157</v>
      </c>
    </row>
    <row r="19" spans="1:3" x14ac:dyDescent="0.2">
      <c r="A19" s="8" t="s">
        <v>67</v>
      </c>
      <c r="B19" s="30">
        <f>SUM(B14:B18)</f>
        <v>5771492924</v>
      </c>
      <c r="C19" s="30">
        <f>SUM(C14:C18)</f>
        <v>3537819560</v>
      </c>
    </row>
    <row r="20" spans="1:3" ht="13.5" thickBot="1" x14ac:dyDescent="0.25">
      <c r="A20" s="7" t="s">
        <v>68</v>
      </c>
      <c r="B20" s="33">
        <f>B11+B19</f>
        <v>11792681883</v>
      </c>
      <c r="C20" s="33">
        <f>C11+C19</f>
        <v>9625093149</v>
      </c>
    </row>
    <row r="21" spans="1:3" ht="13.5" thickTop="1" x14ac:dyDescent="0.2">
      <c r="A21" s="5"/>
      <c r="B21" s="32"/>
      <c r="C21" s="32"/>
    </row>
    <row r="22" spans="1:3" x14ac:dyDescent="0.2">
      <c r="A22" s="5" t="s">
        <v>69</v>
      </c>
      <c r="B22" s="32"/>
      <c r="C22" s="32"/>
    </row>
    <row r="23" spans="1:3" x14ac:dyDescent="0.2">
      <c r="A23" s="5" t="s">
        <v>131</v>
      </c>
      <c r="B23" s="32"/>
      <c r="C23" s="32"/>
    </row>
    <row r="24" spans="1:3" x14ac:dyDescent="0.2">
      <c r="A24" s="9" t="s">
        <v>70</v>
      </c>
      <c r="B24" s="34">
        <v>3211941683</v>
      </c>
      <c r="C24" s="34">
        <v>3211941683</v>
      </c>
    </row>
    <row r="25" spans="1:3" x14ac:dyDescent="0.2">
      <c r="A25" s="10" t="s">
        <v>71</v>
      </c>
      <c r="B25" s="35">
        <v>3016438940</v>
      </c>
      <c r="C25" s="35">
        <v>3016438940</v>
      </c>
    </row>
    <row r="26" spans="1:3" collapsed="1" x14ac:dyDescent="0.2">
      <c r="A26" s="10" t="s">
        <v>72</v>
      </c>
      <c r="B26" s="35">
        <v>195502743</v>
      </c>
      <c r="C26" s="35">
        <v>195502743</v>
      </c>
    </row>
    <row r="27" spans="1:3" x14ac:dyDescent="0.2">
      <c r="A27" s="9" t="s">
        <v>73</v>
      </c>
      <c r="B27" s="29">
        <v>31474149</v>
      </c>
      <c r="C27" s="29">
        <v>31474149</v>
      </c>
    </row>
    <row r="28" spans="1:3" x14ac:dyDescent="0.2">
      <c r="A28" s="11" t="s">
        <v>74</v>
      </c>
      <c r="B28" s="29">
        <v>21553548</v>
      </c>
      <c r="C28" s="29">
        <v>21553548</v>
      </c>
    </row>
    <row r="29" spans="1:3" x14ac:dyDescent="0.2">
      <c r="A29" s="9" t="s">
        <v>75</v>
      </c>
      <c r="B29" s="29">
        <v>2101938467</v>
      </c>
      <c r="C29" s="29">
        <v>2101938467</v>
      </c>
    </row>
    <row r="30" spans="1:3" x14ac:dyDescent="0.2">
      <c r="A30" s="9" t="s">
        <v>76</v>
      </c>
      <c r="B30" s="29">
        <v>5165634673</v>
      </c>
      <c r="C30" s="29">
        <v>2997775072</v>
      </c>
    </row>
    <row r="31" spans="1:3" x14ac:dyDescent="0.2">
      <c r="A31" s="5" t="s">
        <v>125</v>
      </c>
      <c r="B31" s="30">
        <f>B24+SUM(B27:B30)</f>
        <v>10532542520</v>
      </c>
      <c r="C31" s="30">
        <f>C24+SUM(C27:C30)</f>
        <v>8364682919</v>
      </c>
    </row>
    <row r="32" spans="1:3" x14ac:dyDescent="0.2">
      <c r="A32" s="5"/>
      <c r="B32" s="32"/>
      <c r="C32" s="32"/>
    </row>
    <row r="33" spans="1:3" x14ac:dyDescent="0.2">
      <c r="A33" s="5" t="s">
        <v>77</v>
      </c>
      <c r="B33" s="32"/>
      <c r="C33" s="32"/>
    </row>
    <row r="34" spans="1:3" x14ac:dyDescent="0.2">
      <c r="A34" s="5" t="s">
        <v>126</v>
      </c>
      <c r="B34" s="32"/>
      <c r="C34" s="32"/>
    </row>
    <row r="35" spans="1:3" x14ac:dyDescent="0.2">
      <c r="A35" s="9" t="s">
        <v>78</v>
      </c>
      <c r="B35" s="29">
        <v>64810940</v>
      </c>
      <c r="C35" s="29">
        <v>130135030</v>
      </c>
    </row>
    <row r="36" spans="1:3" x14ac:dyDescent="0.2">
      <c r="A36" s="9" t="s">
        <v>115</v>
      </c>
      <c r="B36" s="29">
        <v>12831121</v>
      </c>
      <c r="C36" s="29">
        <v>910586</v>
      </c>
    </row>
    <row r="37" spans="1:3" x14ac:dyDescent="0.2">
      <c r="A37" s="9" t="s">
        <v>79</v>
      </c>
      <c r="B37" s="29">
        <v>174504703</v>
      </c>
      <c r="C37" s="29">
        <v>245823013</v>
      </c>
    </row>
    <row r="38" spans="1:3" x14ac:dyDescent="0.2">
      <c r="A38" s="9" t="s">
        <v>80</v>
      </c>
      <c r="B38" s="29">
        <v>63611498</v>
      </c>
      <c r="C38" s="29">
        <v>72037242</v>
      </c>
    </row>
    <row r="39" spans="1:3" x14ac:dyDescent="0.2">
      <c r="A39" s="9" t="s">
        <v>81</v>
      </c>
      <c r="B39" s="29">
        <v>95446226</v>
      </c>
      <c r="C39" s="29">
        <v>102278834</v>
      </c>
    </row>
    <row r="40" spans="1:3" x14ac:dyDescent="0.2">
      <c r="A40" s="9" t="s">
        <v>116</v>
      </c>
      <c r="B40" s="29">
        <v>45557591</v>
      </c>
      <c r="C40" s="29">
        <v>46378990</v>
      </c>
    </row>
    <row r="41" spans="1:3" x14ac:dyDescent="0.2">
      <c r="A41" s="5" t="s">
        <v>128</v>
      </c>
      <c r="B41" s="30">
        <f>SUM(B35:B40)</f>
        <v>456762079</v>
      </c>
      <c r="C41" s="30">
        <f>SUM(C35:C40)</f>
        <v>597563695</v>
      </c>
    </row>
    <row r="42" spans="1:3" x14ac:dyDescent="0.2">
      <c r="A42" s="5"/>
      <c r="B42" s="32"/>
      <c r="C42" s="32"/>
    </row>
    <row r="43" spans="1:3" x14ac:dyDescent="0.2">
      <c r="A43" s="5" t="s">
        <v>82</v>
      </c>
      <c r="B43" s="32"/>
      <c r="C43" s="32"/>
    </row>
    <row r="44" spans="1:3" x14ac:dyDescent="0.2">
      <c r="A44" s="9" t="s">
        <v>117</v>
      </c>
      <c r="B44" s="36">
        <v>448160020</v>
      </c>
      <c r="C44" s="36">
        <v>286476663</v>
      </c>
    </row>
    <row r="45" spans="1:3" ht="25.5" x14ac:dyDescent="0.2">
      <c r="A45" s="24" t="s">
        <v>120</v>
      </c>
      <c r="B45" s="36">
        <v>77040585</v>
      </c>
      <c r="C45" s="36">
        <v>69541135</v>
      </c>
    </row>
    <row r="46" spans="1:3" x14ac:dyDescent="0.2">
      <c r="A46" s="9" t="s">
        <v>83</v>
      </c>
      <c r="B46" s="36">
        <v>52829317</v>
      </c>
      <c r="C46" s="36">
        <v>48790678</v>
      </c>
    </row>
    <row r="47" spans="1:3" x14ac:dyDescent="0.2">
      <c r="A47" s="9" t="s">
        <v>84</v>
      </c>
      <c r="B47" s="36">
        <v>157087526</v>
      </c>
      <c r="C47" s="36">
        <v>89647495</v>
      </c>
    </row>
    <row r="48" spans="1:3" x14ac:dyDescent="0.2">
      <c r="A48" s="9" t="s">
        <v>119</v>
      </c>
      <c r="B48" s="36">
        <v>65525433</v>
      </c>
      <c r="C48" s="36">
        <v>168126539</v>
      </c>
    </row>
    <row r="49" spans="1:3" x14ac:dyDescent="0.2">
      <c r="A49" s="9" t="s">
        <v>132</v>
      </c>
      <c r="B49" s="36">
        <v>2734403</v>
      </c>
      <c r="C49" s="36">
        <v>264025</v>
      </c>
    </row>
    <row r="50" spans="1:3" x14ac:dyDescent="0.2">
      <c r="A50" s="5" t="s">
        <v>85</v>
      </c>
      <c r="B50" s="37">
        <f>SUM(B44:B49)</f>
        <v>803377284</v>
      </c>
      <c r="C50" s="37">
        <f>SUM(C44:C49)</f>
        <v>662846535</v>
      </c>
    </row>
    <row r="51" spans="1:3" x14ac:dyDescent="0.2">
      <c r="A51" s="5" t="s">
        <v>86</v>
      </c>
      <c r="B51" s="30">
        <f>B41+B50</f>
        <v>1260139363</v>
      </c>
      <c r="C51" s="30">
        <f>C41+C50</f>
        <v>1260410230</v>
      </c>
    </row>
    <row r="52" spans="1:3" ht="13.5" thickBot="1" x14ac:dyDescent="0.25">
      <c r="A52" s="5" t="s">
        <v>127</v>
      </c>
      <c r="B52" s="33">
        <f>B31+B51</f>
        <v>11792681883</v>
      </c>
      <c r="C52" s="33">
        <f>C31+C51</f>
        <v>9625093149</v>
      </c>
    </row>
    <row r="53" spans="1:3" ht="13.5" thickTop="1" x14ac:dyDescent="0.2">
      <c r="B53" s="53"/>
      <c r="C53" s="53"/>
    </row>
    <row r="54" spans="1:3" x14ac:dyDescent="0.2">
      <c r="B54" s="54">
        <f>B52-B20</f>
        <v>0</v>
      </c>
      <c r="C54" s="54">
        <f>C52-C20</f>
        <v>0</v>
      </c>
    </row>
    <row r="56" spans="1:3" x14ac:dyDescent="0.2">
      <c r="A56" s="12"/>
    </row>
    <row r="57" spans="1:3" x14ac:dyDescent="0.2">
      <c r="A57" s="9"/>
      <c r="B57" s="36"/>
      <c r="C57" s="36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7"/>
  <sheetViews>
    <sheetView showGridLines="0" zoomScaleNormal="100" workbookViewId="0">
      <pane ySplit="2" topLeftCell="A3" activePane="bottomLeft" state="frozen"/>
      <selection pane="bottomLeft" activeCell="B31" sqref="B31:B33"/>
    </sheetView>
  </sheetViews>
  <sheetFormatPr defaultColWidth="9.140625" defaultRowHeight="12.75" x14ac:dyDescent="0.2"/>
  <cols>
    <col min="1" max="1" width="34" style="2" bestFit="1" customWidth="1"/>
    <col min="2" max="3" width="14.42578125" style="46" bestFit="1" customWidth="1"/>
    <col min="4" max="16384" width="9.140625" style="2"/>
  </cols>
  <sheetData>
    <row r="1" spans="1:3" x14ac:dyDescent="0.2">
      <c r="A1" s="23"/>
      <c r="B1" s="43"/>
      <c r="C1" s="43"/>
    </row>
    <row r="2" spans="1:3" s="15" customFormat="1" ht="25.5" x14ac:dyDescent="0.25">
      <c r="A2" s="25" t="s">
        <v>104</v>
      </c>
      <c r="B2" s="58" t="s">
        <v>141</v>
      </c>
      <c r="C2" s="58" t="s">
        <v>135</v>
      </c>
    </row>
    <row r="3" spans="1:3" x14ac:dyDescent="0.2">
      <c r="B3" s="44"/>
      <c r="C3" s="44"/>
    </row>
    <row r="4" spans="1:3" x14ac:dyDescent="0.2">
      <c r="A4" s="16" t="s">
        <v>33</v>
      </c>
      <c r="B4" s="45"/>
      <c r="C4" s="45"/>
    </row>
    <row r="5" spans="1:3" x14ac:dyDescent="0.2">
      <c r="A5" s="9" t="s">
        <v>34</v>
      </c>
      <c r="B5" s="47">
        <v>6343626321</v>
      </c>
      <c r="C5" s="47">
        <v>3103149054</v>
      </c>
    </row>
    <row r="6" spans="1:3" x14ac:dyDescent="0.2">
      <c r="A6" s="9" t="s">
        <v>35</v>
      </c>
      <c r="B6" s="47">
        <v>22902955</v>
      </c>
      <c r="C6" s="47">
        <v>13489781</v>
      </c>
    </row>
    <row r="7" spans="1:3" x14ac:dyDescent="0.2">
      <c r="A7" s="17" t="s">
        <v>36</v>
      </c>
      <c r="B7" s="48">
        <f>SUM(B5:B6)</f>
        <v>6366529276</v>
      </c>
      <c r="C7" s="48">
        <f>SUM(C5:C6)</f>
        <v>3116638835</v>
      </c>
    </row>
    <row r="8" spans="1:3" x14ac:dyDescent="0.2">
      <c r="A8" s="18"/>
      <c r="B8" s="49"/>
      <c r="C8" s="49"/>
    </row>
    <row r="9" spans="1:3" x14ac:dyDescent="0.2">
      <c r="A9" s="9" t="s">
        <v>37</v>
      </c>
      <c r="B9" s="47">
        <v>167599852</v>
      </c>
      <c r="C9" s="47">
        <v>87254468</v>
      </c>
    </row>
    <row r="10" spans="1:3" x14ac:dyDescent="0.2">
      <c r="A10" s="19"/>
      <c r="B10" s="50"/>
      <c r="C10" s="50"/>
    </row>
    <row r="11" spans="1:3" x14ac:dyDescent="0.2">
      <c r="A11" s="16" t="s">
        <v>38</v>
      </c>
      <c r="B11" s="50"/>
      <c r="C11" s="50"/>
    </row>
    <row r="12" spans="1:3" x14ac:dyDescent="0.2">
      <c r="A12" s="9" t="s">
        <v>55</v>
      </c>
      <c r="B12" s="47">
        <v>-605436828</v>
      </c>
      <c r="C12" s="47">
        <v>-562856178</v>
      </c>
    </row>
    <row r="13" spans="1:3" x14ac:dyDescent="0.2">
      <c r="A13" s="9" t="s">
        <v>39</v>
      </c>
      <c r="B13" s="47">
        <v>-561122081</v>
      </c>
      <c r="C13" s="47">
        <v>-444324281</v>
      </c>
    </row>
    <row r="14" spans="1:3" x14ac:dyDescent="0.2">
      <c r="A14" s="9" t="s">
        <v>40</v>
      </c>
      <c r="B14" s="47">
        <v>-513740391</v>
      </c>
      <c r="C14" s="47">
        <v>-249251484</v>
      </c>
    </row>
    <row r="15" spans="1:3" x14ac:dyDescent="0.2">
      <c r="A15" s="9" t="s">
        <v>41</v>
      </c>
      <c r="B15" s="47">
        <v>-86468972</v>
      </c>
      <c r="C15" s="47">
        <v>-87343797</v>
      </c>
    </row>
    <row r="16" spans="1:3" x14ac:dyDescent="0.2">
      <c r="A16" s="9" t="s">
        <v>42</v>
      </c>
      <c r="B16" s="47">
        <v>-22902955</v>
      </c>
      <c r="C16" s="47">
        <v>-13489781</v>
      </c>
    </row>
    <row r="17" spans="1:3" x14ac:dyDescent="0.2">
      <c r="A17" s="9" t="s">
        <v>43</v>
      </c>
      <c r="B17" s="47">
        <v>-25907604</v>
      </c>
      <c r="C17" s="47">
        <v>-17483880</v>
      </c>
    </row>
    <row r="18" spans="1:3" x14ac:dyDescent="0.2">
      <c r="A18" s="9" t="s">
        <v>44</v>
      </c>
      <c r="B18" s="47">
        <v>-151232259</v>
      </c>
      <c r="C18" s="47">
        <v>-154445202</v>
      </c>
    </row>
    <row r="19" spans="1:3" ht="38.25" x14ac:dyDescent="0.2">
      <c r="A19" s="24" t="s">
        <v>143</v>
      </c>
      <c r="B19" s="47">
        <v>-1085014040</v>
      </c>
      <c r="C19" s="47">
        <v>0</v>
      </c>
    </row>
    <row r="20" spans="1:3" x14ac:dyDescent="0.2">
      <c r="A20" s="9" t="s">
        <v>45</v>
      </c>
      <c r="B20" s="47">
        <v>-499254465</v>
      </c>
      <c r="C20" s="47">
        <v>-495451473</v>
      </c>
    </row>
    <row r="21" spans="1:3" x14ac:dyDescent="0.2">
      <c r="A21" s="17" t="s">
        <v>46</v>
      </c>
      <c r="B21" s="51">
        <f>SUM(B12:B20)</f>
        <v>-3551079595</v>
      </c>
      <c r="C21" s="51">
        <f t="shared" ref="C21" si="0">SUM(C12:C20)</f>
        <v>-2024646076</v>
      </c>
    </row>
    <row r="22" spans="1:3" x14ac:dyDescent="0.2">
      <c r="A22" s="20"/>
      <c r="B22" s="50"/>
      <c r="C22" s="50"/>
    </row>
    <row r="23" spans="1:3" x14ac:dyDescent="0.2">
      <c r="A23" s="17" t="s">
        <v>56</v>
      </c>
      <c r="B23" s="51">
        <f t="shared" ref="B23:C23" si="1">B7+B21+B9</f>
        <v>2983049533</v>
      </c>
      <c r="C23" s="51">
        <f t="shared" si="1"/>
        <v>1179247227</v>
      </c>
    </row>
    <row r="24" spans="1:3" x14ac:dyDescent="0.2">
      <c r="A24" s="21"/>
      <c r="B24" s="52"/>
      <c r="C24" s="52"/>
    </row>
    <row r="25" spans="1:3" x14ac:dyDescent="0.2">
      <c r="A25" s="9" t="s">
        <v>47</v>
      </c>
      <c r="B25" s="47">
        <v>-31799387</v>
      </c>
      <c r="C25" s="47">
        <v>-36411850</v>
      </c>
    </row>
    <row r="26" spans="1:3" x14ac:dyDescent="0.2">
      <c r="A26" s="9" t="s">
        <v>48</v>
      </c>
      <c r="B26" s="47">
        <v>239236533</v>
      </c>
      <c r="C26" s="47">
        <v>61046100</v>
      </c>
    </row>
    <row r="27" spans="1:3" x14ac:dyDescent="0.2">
      <c r="A27" s="17" t="s">
        <v>103</v>
      </c>
      <c r="B27" s="51">
        <f t="shared" ref="B27" si="2">SUM(B25:B26)</f>
        <v>207437146</v>
      </c>
      <c r="C27" s="51">
        <f t="shared" ref="C27" si="3">SUM(C25:C26)</f>
        <v>24634250</v>
      </c>
    </row>
    <row r="28" spans="1:3" x14ac:dyDescent="0.2">
      <c r="A28" s="21"/>
      <c r="B28" s="52"/>
      <c r="C28" s="52"/>
    </row>
    <row r="29" spans="1:3" x14ac:dyDescent="0.2">
      <c r="A29" s="17" t="s">
        <v>57</v>
      </c>
      <c r="B29" s="51">
        <f t="shared" ref="B29:C29" si="4">B23+B27</f>
        <v>3190486679</v>
      </c>
      <c r="C29" s="51">
        <f t="shared" si="4"/>
        <v>1203881477</v>
      </c>
    </row>
    <row r="30" spans="1:3" x14ac:dyDescent="0.2">
      <c r="A30" s="21"/>
      <c r="B30" s="52"/>
      <c r="C30" s="52"/>
    </row>
    <row r="31" spans="1:3" ht="38.25" x14ac:dyDescent="0.2">
      <c r="A31" s="57" t="s">
        <v>145</v>
      </c>
      <c r="B31" s="52">
        <v>-197390</v>
      </c>
      <c r="C31" s="52">
        <v>0</v>
      </c>
    </row>
    <row r="32" spans="1:3" x14ac:dyDescent="0.2">
      <c r="A32" s="21"/>
      <c r="B32" s="52"/>
      <c r="C32" s="52"/>
    </row>
    <row r="33" spans="1:3" x14ac:dyDescent="0.2">
      <c r="A33" s="9" t="s">
        <v>49</v>
      </c>
      <c r="B33" s="47">
        <v>-428249778</v>
      </c>
      <c r="C33" s="47">
        <v>-167842918</v>
      </c>
    </row>
    <row r="34" spans="1:3" x14ac:dyDescent="0.2">
      <c r="A34" s="21"/>
      <c r="B34" s="52"/>
      <c r="C34" s="52"/>
    </row>
    <row r="35" spans="1:3" x14ac:dyDescent="0.2">
      <c r="A35" s="17" t="s">
        <v>58</v>
      </c>
      <c r="B35" s="48">
        <f>B29+B33+B31</f>
        <v>2762039511</v>
      </c>
      <c r="C35" s="48">
        <f t="shared" ref="B35:C35" si="5">C29+C33</f>
        <v>1036038559</v>
      </c>
    </row>
    <row r="36" spans="1:3" x14ac:dyDescent="0.2">
      <c r="B36" s="45"/>
      <c r="C36" s="45"/>
    </row>
    <row r="37" spans="1:3" x14ac:dyDescent="0.2">
      <c r="B37" s="45"/>
      <c r="C37" s="45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7"/>
  <sheetViews>
    <sheetView showGridLines="0" tabSelected="1" zoomScaleNormal="100" workbookViewId="0">
      <pane ySplit="2" topLeftCell="A3" activePane="bottomLeft" state="frozen"/>
      <selection pane="bottomLeft" activeCell="B3" sqref="B3"/>
    </sheetView>
  </sheetViews>
  <sheetFormatPr defaultColWidth="9.140625" defaultRowHeight="12.75" x14ac:dyDescent="0.2"/>
  <cols>
    <col min="1" max="1" width="34.5703125" style="2" bestFit="1" customWidth="1"/>
    <col min="2" max="3" width="14.42578125" style="38" bestFit="1" customWidth="1"/>
    <col min="4" max="16384" width="9.140625" style="2"/>
  </cols>
  <sheetData>
    <row r="1" spans="1:3" x14ac:dyDescent="0.2">
      <c r="A1" s="23"/>
      <c r="B1" s="40"/>
      <c r="C1" s="40"/>
    </row>
    <row r="2" spans="1:3" s="15" customFormat="1" ht="25.5" x14ac:dyDescent="0.25">
      <c r="A2" s="25" t="s">
        <v>104</v>
      </c>
      <c r="B2" s="58" t="s">
        <v>146</v>
      </c>
      <c r="C2" s="58" t="s">
        <v>136</v>
      </c>
    </row>
    <row r="3" spans="1:3" ht="12.6" customHeight="1" x14ac:dyDescent="0.2">
      <c r="B3" s="41"/>
      <c r="C3" s="41"/>
    </row>
    <row r="4" spans="1:3" x14ac:dyDescent="0.2">
      <c r="A4" s="16" t="s">
        <v>121</v>
      </c>
      <c r="B4" s="42"/>
      <c r="C4" s="42"/>
    </row>
    <row r="5" spans="1:3" x14ac:dyDescent="0.2">
      <c r="A5" s="9" t="s">
        <v>129</v>
      </c>
      <c r="B5" s="47">
        <v>6343626321</v>
      </c>
      <c r="C5" s="47">
        <v>3103149054</v>
      </c>
    </row>
    <row r="6" spans="1:3" x14ac:dyDescent="0.2">
      <c r="A6" s="9" t="s">
        <v>130</v>
      </c>
      <c r="B6" s="47">
        <v>22902955</v>
      </c>
      <c r="C6" s="47">
        <v>13489781</v>
      </c>
    </row>
    <row r="7" spans="1:3" x14ac:dyDescent="0.2">
      <c r="A7" s="17" t="s">
        <v>87</v>
      </c>
      <c r="B7" s="48">
        <f>SUM(B5:B6)</f>
        <v>6366529276</v>
      </c>
      <c r="C7" s="48">
        <f>SUM(C5:C6)</f>
        <v>3116638835</v>
      </c>
    </row>
    <row r="8" spans="1:3" x14ac:dyDescent="0.2">
      <c r="A8" s="18"/>
      <c r="B8" s="49"/>
      <c r="C8" s="49"/>
    </row>
    <row r="9" spans="1:3" x14ac:dyDescent="0.2">
      <c r="A9" s="9" t="s">
        <v>88</v>
      </c>
      <c r="B9" s="47">
        <v>167599852</v>
      </c>
      <c r="C9" s="47">
        <v>87254468</v>
      </c>
    </row>
    <row r="10" spans="1:3" x14ac:dyDescent="0.2">
      <c r="A10" s="19"/>
      <c r="B10" s="50"/>
      <c r="C10" s="50"/>
    </row>
    <row r="11" spans="1:3" x14ac:dyDescent="0.2">
      <c r="A11" s="16" t="s">
        <v>89</v>
      </c>
      <c r="B11" s="50"/>
      <c r="C11" s="50"/>
    </row>
    <row r="12" spans="1:3" x14ac:dyDescent="0.2">
      <c r="A12" s="9" t="s">
        <v>90</v>
      </c>
      <c r="B12" s="47">
        <v>-605436828</v>
      </c>
      <c r="C12" s="47">
        <v>-562856178</v>
      </c>
    </row>
    <row r="13" spans="1:3" x14ac:dyDescent="0.2">
      <c r="A13" s="9" t="s">
        <v>91</v>
      </c>
      <c r="B13" s="47">
        <v>-561122081</v>
      </c>
      <c r="C13" s="47">
        <v>-444324281</v>
      </c>
    </row>
    <row r="14" spans="1:3" x14ac:dyDescent="0.2">
      <c r="A14" s="9" t="s">
        <v>92</v>
      </c>
      <c r="B14" s="47">
        <v>-513740391</v>
      </c>
      <c r="C14" s="47">
        <v>-249251484</v>
      </c>
    </row>
    <row r="15" spans="1:3" x14ac:dyDescent="0.2">
      <c r="A15" s="9" t="s">
        <v>93</v>
      </c>
      <c r="B15" s="47">
        <v>-86468972</v>
      </c>
      <c r="C15" s="47">
        <v>-87343797</v>
      </c>
    </row>
    <row r="16" spans="1:3" x14ac:dyDescent="0.2">
      <c r="A16" s="9" t="s">
        <v>94</v>
      </c>
      <c r="B16" s="47">
        <v>-22902955</v>
      </c>
      <c r="C16" s="47">
        <v>-13489781</v>
      </c>
    </row>
    <row r="17" spans="1:3" x14ac:dyDescent="0.2">
      <c r="A17" s="9" t="s">
        <v>95</v>
      </c>
      <c r="B17" s="47">
        <v>-25907604</v>
      </c>
      <c r="C17" s="47">
        <v>-17483880</v>
      </c>
    </row>
    <row r="18" spans="1:3" x14ac:dyDescent="0.2">
      <c r="A18" s="9" t="s">
        <v>96</v>
      </c>
      <c r="B18" s="47">
        <v>-151232259</v>
      </c>
      <c r="C18" s="47">
        <v>-154445202</v>
      </c>
    </row>
    <row r="19" spans="1:3" ht="38.25" x14ac:dyDescent="0.2">
      <c r="A19" s="24" t="s">
        <v>142</v>
      </c>
      <c r="B19" s="47">
        <v>-1085014040</v>
      </c>
      <c r="C19" s="47"/>
    </row>
    <row r="20" spans="1:3" x14ac:dyDescent="0.2">
      <c r="A20" s="9" t="s">
        <v>97</v>
      </c>
      <c r="B20" s="47">
        <v>-499254465</v>
      </c>
      <c r="C20" s="47">
        <v>-495451473</v>
      </c>
    </row>
    <row r="21" spans="1:3" x14ac:dyDescent="0.2">
      <c r="A21" s="17" t="s">
        <v>98</v>
      </c>
      <c r="B21" s="51">
        <f t="shared" ref="B21:C21" si="0">SUM(B12:B20)</f>
        <v>-3551079595</v>
      </c>
      <c r="C21" s="51">
        <f t="shared" si="0"/>
        <v>-2024646076</v>
      </c>
    </row>
    <row r="22" spans="1:3" x14ac:dyDescent="0.2">
      <c r="A22" s="20"/>
      <c r="B22" s="50"/>
      <c r="C22" s="50"/>
    </row>
    <row r="23" spans="1:3" x14ac:dyDescent="0.2">
      <c r="A23" s="17" t="s">
        <v>99</v>
      </c>
      <c r="B23" s="51">
        <f t="shared" ref="B23:C23" si="1">B7+B21+B9</f>
        <v>2983049533</v>
      </c>
      <c r="C23" s="51">
        <f t="shared" si="1"/>
        <v>1179247227</v>
      </c>
    </row>
    <row r="24" spans="1:3" x14ac:dyDescent="0.2">
      <c r="A24" s="21"/>
      <c r="B24" s="52"/>
      <c r="C24" s="52"/>
    </row>
    <row r="25" spans="1:3" x14ac:dyDescent="0.2">
      <c r="A25" s="9" t="s">
        <v>122</v>
      </c>
      <c r="B25" s="47">
        <v>-31799387</v>
      </c>
      <c r="C25" s="47">
        <v>-36411850</v>
      </c>
    </row>
    <row r="26" spans="1:3" x14ac:dyDescent="0.2">
      <c r="A26" s="9" t="s">
        <v>123</v>
      </c>
      <c r="B26" s="47">
        <v>239236533</v>
      </c>
      <c r="C26" s="47">
        <v>61046100</v>
      </c>
    </row>
    <row r="27" spans="1:3" x14ac:dyDescent="0.2">
      <c r="A27" s="17" t="s">
        <v>124</v>
      </c>
      <c r="B27" s="51">
        <f t="shared" ref="B27" si="2">SUM(B25:B26)</f>
        <v>207437146</v>
      </c>
      <c r="C27" s="51">
        <f t="shared" ref="C27" si="3">SUM(C25:C26)</f>
        <v>24634250</v>
      </c>
    </row>
    <row r="28" spans="1:3" x14ac:dyDescent="0.2">
      <c r="A28" s="21"/>
      <c r="B28" s="52"/>
      <c r="C28" s="52"/>
    </row>
    <row r="29" spans="1:3" x14ac:dyDescent="0.2">
      <c r="A29" s="17" t="s">
        <v>100</v>
      </c>
      <c r="B29" s="51">
        <f t="shared" ref="B29:C29" si="4">B23+B27</f>
        <v>3190486679</v>
      </c>
      <c r="C29" s="51">
        <f t="shared" si="4"/>
        <v>1203881477</v>
      </c>
    </row>
    <row r="30" spans="1:3" x14ac:dyDescent="0.2">
      <c r="A30" s="21"/>
      <c r="B30" s="52"/>
      <c r="C30" s="52"/>
    </row>
    <row r="31" spans="1:3" ht="25.5" x14ac:dyDescent="0.2">
      <c r="A31" s="57" t="s">
        <v>144</v>
      </c>
      <c r="B31" s="52">
        <v>-197390</v>
      </c>
      <c r="C31" s="52">
        <v>0</v>
      </c>
    </row>
    <row r="32" spans="1:3" x14ac:dyDescent="0.2">
      <c r="A32" s="21"/>
      <c r="B32" s="52"/>
      <c r="C32" s="52"/>
    </row>
    <row r="33" spans="1:3" x14ac:dyDescent="0.2">
      <c r="A33" s="9" t="s">
        <v>101</v>
      </c>
      <c r="B33" s="47">
        <v>-428249778</v>
      </c>
      <c r="C33" s="47">
        <v>-167842918</v>
      </c>
    </row>
    <row r="34" spans="1:3" x14ac:dyDescent="0.2">
      <c r="A34" s="21"/>
      <c r="B34" s="52"/>
      <c r="C34" s="52"/>
    </row>
    <row r="35" spans="1:3" x14ac:dyDescent="0.2">
      <c r="A35" s="17" t="s">
        <v>102</v>
      </c>
      <c r="B35" s="48">
        <f t="shared" ref="B35:C35" si="5">B29+B33</f>
        <v>2762236901</v>
      </c>
      <c r="C35" s="48">
        <f t="shared" si="5"/>
        <v>1036038559</v>
      </c>
    </row>
    <row r="36" spans="1:3" x14ac:dyDescent="0.2">
      <c r="B36" s="42"/>
      <c r="C36" s="42"/>
    </row>
    <row r="37" spans="1:3" x14ac:dyDescent="0.2">
      <c r="B37" s="42"/>
      <c r="C37" s="4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BS_RO_31.12.2022</vt:lpstr>
      <vt:lpstr>BS_EN_31.12.2022</vt:lpstr>
      <vt:lpstr>PL_RO_31.12.2022</vt:lpstr>
      <vt:lpstr>PL_EN_31.12.2022</vt:lpstr>
      <vt:lpstr>BS_EN_31.12.2022!Print_Area</vt:lpstr>
      <vt:lpstr>BS_RO_31.12.2022!Print_Area</vt:lpstr>
      <vt:lpstr>PL_EN_31.12.2022!Print_Area</vt:lpstr>
      <vt:lpstr>PL_RO_31.12.2022!Print_Area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Albeanu Cristina-Nicoleta</cp:lastModifiedBy>
  <cp:lastPrinted>2018-03-15T10:10:50Z</cp:lastPrinted>
  <dcterms:created xsi:type="dcterms:W3CDTF">2018-03-05T06:48:06Z</dcterms:created>
  <dcterms:modified xsi:type="dcterms:W3CDTF">2023-03-20T07:19:00Z</dcterms:modified>
</cp:coreProperties>
</file>