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35. Raportare 31.12.2022\05. Work\00. Raportari\01. SF_preliminare\3. DCRI_materiale 24.02.23\"/>
    </mc:Choice>
  </mc:AlternateContent>
  <xr:revisionPtr revIDLastSave="0" documentId="13_ncr:1_{CCC7FF5F-4EBA-4DA7-8B42-4CFD50DB3689}" xr6:coauthVersionLast="36" xr6:coauthVersionMax="36" xr10:uidLastSave="{00000000-0000-0000-0000-000000000000}"/>
  <bookViews>
    <workbookView xWindow="0" yWindow="0" windowWidth="18915" windowHeight="8205" tabRatio="903" xr2:uid="{00000000-000D-0000-FFFF-FFFF00000000}"/>
  </bookViews>
  <sheets>
    <sheet name="BS_RO_31.12.2022" sheetId="2" r:id="rId1"/>
    <sheet name="BS_EN_31.12.2022" sheetId="4" r:id="rId2"/>
    <sheet name="PL_RO_31.12.2022" sheetId="3" r:id="rId3"/>
    <sheet name="PL_EN_31.12.2022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BS_EN_31.12.2022!$A$2:$C$53</definedName>
    <definedName name="_xlnm.Print_Area" localSheetId="0">BS_RO_31.12.2022!$A$2:$C$54</definedName>
    <definedName name="_xlnm.Print_Area" localSheetId="3">PL_EN_31.12.2022!$A$3:$C$33</definedName>
    <definedName name="_xlnm.Print_Area" localSheetId="2">PL_RO_31.12.2022!$A$3:$C$33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7" i="2" l="1"/>
  <c r="B57" i="2"/>
  <c r="C27" i="5"/>
  <c r="B27" i="5"/>
  <c r="B23" i="5"/>
  <c r="B29" i="5" s="1"/>
  <c r="B33" i="5" s="1"/>
  <c r="C21" i="5"/>
  <c r="C23" i="5" s="1"/>
  <c r="C29" i="5" s="1"/>
  <c r="C33" i="5" s="1"/>
  <c r="B21" i="5"/>
  <c r="C7" i="5"/>
  <c r="B7" i="5"/>
  <c r="C51" i="2"/>
  <c r="B51" i="2"/>
  <c r="C42" i="2"/>
  <c r="C52" i="2" s="1"/>
  <c r="B42" i="2"/>
  <c r="B52" i="2" s="1"/>
  <c r="C32" i="2"/>
  <c r="C53" i="2" s="1"/>
  <c r="B32" i="2"/>
  <c r="C20" i="2"/>
  <c r="B20" i="2"/>
  <c r="C12" i="2"/>
  <c r="C21" i="2" s="1"/>
  <c r="B12" i="2"/>
  <c r="B21" i="2" s="1"/>
  <c r="B32" i="4"/>
  <c r="C12" i="4"/>
  <c r="B12" i="4"/>
  <c r="B53" i="2" l="1"/>
  <c r="C51" i="4" l="1"/>
  <c r="B51" i="4"/>
  <c r="C42" i="4"/>
  <c r="B42" i="4"/>
  <c r="C32" i="4"/>
  <c r="C20" i="4"/>
  <c r="B20" i="4"/>
  <c r="C52" i="4" l="1"/>
  <c r="C53" i="4" s="1"/>
  <c r="C21" i="4"/>
  <c r="B21" i="4"/>
  <c r="B52" i="4"/>
  <c r="B53" i="4" s="1"/>
  <c r="B56" i="4" l="1"/>
  <c r="C56" i="4"/>
  <c r="C7" i="3" l="1"/>
  <c r="C21" i="3"/>
  <c r="C27" i="3"/>
  <c r="C23" i="3" l="1"/>
  <c r="C29" i="3" l="1"/>
  <c r="B7" i="3"/>
  <c r="C33" i="3" l="1"/>
  <c r="B27" i="3"/>
  <c r="B21" i="3"/>
  <c r="B23" i="3" l="1"/>
  <c r="B29" i="3" l="1"/>
  <c r="B54" i="2"/>
  <c r="C54" i="2"/>
  <c r="B33" i="3" l="1"/>
</calcChain>
</file>

<file path=xl/sharedStrings.xml><?xml version="1.0" encoding="utf-8"?>
<sst xmlns="http://schemas.openxmlformats.org/spreadsheetml/2006/main" count="151" uniqueCount="148">
  <si>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</si>
  <si>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</si>
  <si>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</si>
  <si>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</si>
  <si>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</si>
  <si>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</si>
  <si>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</si>
  <si>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</si>
  <si>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</si>
  <si>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</si>
  <si>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</si>
  <si>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</si>
  <si>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</si>
  <si>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</si>
  <si>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</si>
  <si>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</si>
  <si>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</si>
  <si>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</si>
  <si>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</si>
  <si>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</si>
  <si>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</si>
  <si>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</si>
  <si>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</si>
  <si>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</si>
  <si>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</si>
  <si>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</si>
  <si>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</si>
  <si>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</si>
  <si>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</si>
  <si>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</si>
  <si>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</si>
  <si>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</si>
  <si>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</si>
  <si>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</si>
  <si>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</si>
  <si>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</si>
  <si>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</si>
  <si>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</si>
  <si>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</si>
  <si>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</si>
  <si>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</si>
  <si>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</si>
  <si>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</si>
  <si>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</si>
  <si>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</si>
  <si>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</si>
  <si>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</si>
  <si>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</si>
  <si>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</si>
  <si>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</si>
  <si>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Provizioane pentru riscuri si cheltuieli</t>
  </si>
  <si>
    <t>Portiunea curenta a provizioanelor pentru riscuri si cheltuieli</t>
  </si>
  <si>
    <t>Rezerva platita in avans</t>
  </si>
  <si>
    <t>Venituri in avans</t>
  </si>
  <si>
    <t xml:space="preserve">Venituri in avans </t>
  </si>
  <si>
    <t>Deprecierea si amortizarea</t>
  </si>
  <si>
    <t>Profit din exploatare</t>
  </si>
  <si>
    <t xml:space="preserve">Profit inainte de impozitul pe profit </t>
  </si>
  <si>
    <t>Profitul perioadei</t>
  </si>
  <si>
    <t>Assets</t>
  </si>
  <si>
    <t>Non-current assets</t>
  </si>
  <si>
    <t>Intangible assets</t>
  </si>
  <si>
    <t>Total non-current assets</t>
  </si>
  <si>
    <t>Current assets</t>
  </si>
  <si>
    <t>Inventories</t>
  </si>
  <si>
    <t>Bank deposits</t>
  </si>
  <si>
    <t>Cash and cash equivalents</t>
  </si>
  <si>
    <t>Total current assets</t>
  </si>
  <si>
    <t>Total assets</t>
  </si>
  <si>
    <t>Equity and liabilities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</si>
  <si>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</si>
  <si>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</si>
  <si>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</si>
  <si>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</si>
  <si>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</si>
  <si>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</si>
  <si>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</si>
  <si>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Liabilities</t>
  </si>
  <si>
    <t>Long term borrowings</t>
  </si>
  <si>
    <t>Provisions for risks and expenses</t>
  </si>
  <si>
    <t>Deferred revenues</t>
  </si>
  <si>
    <t>Deferred tax liability</t>
  </si>
  <si>
    <t>Current liabilities</t>
  </si>
  <si>
    <t>Current tax liability</t>
  </si>
  <si>
    <t xml:space="preserve">Deferred revenues </t>
  </si>
  <si>
    <t>Total current liabilities</t>
  </si>
  <si>
    <t>Total liabilities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</si>
  <si>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</si>
  <si>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</si>
  <si>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</si>
  <si>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</si>
  <si>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</si>
  <si>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</si>
  <si>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</si>
  <si>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</si>
  <si>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</si>
  <si>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</si>
  <si>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</si>
  <si>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</si>
  <si>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</si>
  <si>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Profit before income tax</t>
  </si>
  <si>
    <t>Net income tax expense</t>
  </si>
  <si>
    <t>Profit for the period</t>
  </si>
  <si>
    <t>Rezultat financiar</t>
  </si>
  <si>
    <t>[RON]</t>
  </si>
  <si>
    <t>Active reprezentand drepturi de utilizare a activelor suport in cadrul unui contract de leasing</t>
  </si>
  <si>
    <t>Investitii financiare in filiale</t>
  </si>
  <si>
    <t>Active financiare evaluate la cost amortizat</t>
  </si>
  <si>
    <t>Active imobilizate detinute pentru vanzare</t>
  </si>
  <si>
    <t>Creante comerciale</t>
  </si>
  <si>
    <t>Alte active financiare evaluate la cost amortizat</t>
  </si>
  <si>
    <t>Datorii din contracte de leasing pe termen lung</t>
  </si>
  <si>
    <t>Datorii din contracte de leasing pe termen scurt</t>
  </si>
  <si>
    <t>Financial investments in subsidiaries</t>
  </si>
  <si>
    <t>Financial assets at amortised cost</t>
  </si>
  <si>
    <t>Trade receivables</t>
  </si>
  <si>
    <t>Other financial assets at amortised cost</t>
  </si>
  <si>
    <t>Property, plant and equipment</t>
  </si>
  <si>
    <t>Long term lease liabilities</t>
  </si>
  <si>
    <t>Employee benefit obligations</t>
  </si>
  <si>
    <t>Trade and other payables</t>
  </si>
  <si>
    <t>Assets representing rights of use underlying assets under a leasing contract</t>
  </si>
  <si>
    <t>Current portion of long term borrowings</t>
  </si>
  <si>
    <t>Current portion of provisions for risks and expenses</t>
  </si>
  <si>
    <t>Revenues</t>
  </si>
  <si>
    <t>Finance costs</t>
  </si>
  <si>
    <t>Finance income</t>
  </si>
  <si>
    <t>Financial result</t>
  </si>
  <si>
    <t>Total shareholder's equity</t>
  </si>
  <si>
    <t>Non-current liabilities</t>
  </si>
  <si>
    <t>Total equity and liabilities</t>
  </si>
  <si>
    <t>Total non-current liabilities</t>
  </si>
  <si>
    <t xml:space="preserve">Sales of electricity </t>
  </si>
  <si>
    <t>Electricity transmission revenues</t>
  </si>
  <si>
    <t>Equity</t>
  </si>
  <si>
    <t>Debts from short-term leasing contracts</t>
  </si>
  <si>
    <t>December 31, 
2022
(unaudited)</t>
  </si>
  <si>
    <t>December 31, 
2021
(audited)</t>
  </si>
  <si>
    <t>Financial investment in associates</t>
  </si>
  <si>
    <t>Investitii financiare in entitati asociate</t>
  </si>
  <si>
    <t>31 decembrie 2022
(neauditat)</t>
  </si>
  <si>
    <t>31 decembrie 2021
(auditat)</t>
  </si>
  <si>
    <t>Windfall tax expenses for electricity producers / Contribution to the Energy Transition Fund</t>
  </si>
  <si>
    <t>Cheltuieli cu impozitul pe venitul suplimentar / Contributia la Fondul de Tranzitie Energetica</t>
  </si>
  <si>
    <t>2022
(neauditat)</t>
  </si>
  <si>
    <t>2021
(auditat)</t>
  </si>
  <si>
    <t>2022
(unaudited)</t>
  </si>
  <si>
    <t>2021
(audited)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</si>
</sst>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-* #,##0.00\ _l_e_i_-;\-* #,##0.00\ _l_e_i_-;_-* &quot;-&quot;??\ _l_e_i_-;_-@_-"/>
  </numFmts>
  <fonts count="1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3" tint="0.79998168889431442"/>
        <bgColor indexed="64"/>
      </patternFill>
    </fill>
  </fills>
  <borders count="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2">
    <xf numFmtId="0" fontId="0" fillId="0" borderId="0"/>
    <xf numFmtId="0" fontId="1" fillId="0" borderId="0"/>
    <xf numFmtId="165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0" fontId="2" fillId="0" borderId="0"/>
    <xf numFmtId="0" fontId="10" fillId="2" borderId="1" applyNumberFormat="0" applyAlignment="0" applyProtection="0"/>
    <xf numFmtId="167" fontId="2" fillId="0" borderId="0" applyFont="0" applyFill="0" applyBorder="0" applyAlignment="0" applyProtection="0"/>
    <xf numFmtId="165" fontId="13" fillId="0" borderId="0" applyFont="0" applyFill="0" applyBorder="0" applyAlignment="0" applyProtection="0"/>
  </cellStyleXfs>
  <cellXfs count="80">
    <xf numFmtId="0" fontId="0" fillId="0" borderId="0" xfId="0"/>
    <xf numFmtId="0" fontId="7" fillId="0" borderId="0" xfId="1" applyFont="1" applyFill="1" applyAlignment="1">
      <alignment vertical="center"/>
    </xf>
    <xf numFmtId="0" fontId="7" fillId="0" borderId="0" xfId="1" applyFont="1"/>
    <xf numFmtId="0" fontId="7" fillId="0" borderId="0" xfId="1" applyFont="1" applyAlignment="1"/>
    <xf numFmtId="166" fontId="7" fillId="0" borderId="0" xfId="1" applyNumberFormat="1" applyFont="1" applyAlignment="1"/>
    <xf numFmtId="0" fontId="5" fillId="0" borderId="0" xfId="3" applyFont="1" applyFill="1" applyAlignment="1"/>
    <xf numFmtId="0" fontId="7" fillId="0" borderId="0" xfId="3" applyFont="1" applyFill="1" applyAlignment="1">
      <alignment horizontal="left" vertical="justify"/>
    </xf>
    <xf numFmtId="0" fontId="5" fillId="0" borderId="0" xfId="3" applyFont="1" applyFill="1" applyAlignment="1">
      <alignment vertical="justify"/>
    </xf>
    <xf numFmtId="0" fontId="5" fillId="0" borderId="0" xfId="3" applyFont="1" applyFill="1" applyAlignment="1">
      <alignment horizontal="justify" vertical="justify"/>
    </xf>
    <xf numFmtId="0" fontId="7" fillId="0" borderId="0" xfId="3" applyFont="1" applyFill="1" applyAlignment="1">
      <alignment horizontal="left"/>
    </xf>
    <xf numFmtId="0" fontId="9" fillId="0" borderId="0" xfId="3" applyFont="1" applyFill="1" applyAlignment="1">
      <alignment horizontal="left"/>
    </xf>
    <xf numFmtId="0" fontId="7" fillId="0" borderId="0" xfId="3" applyFont="1" applyFill="1" applyAlignment="1">
      <alignment horizontal="left" vertical="top"/>
    </xf>
    <xf numFmtId="166" fontId="7" fillId="0" borderId="0" xfId="2" applyNumberFormat="1" applyFont="1" applyFill="1" applyAlignment="1"/>
    <xf numFmtId="0" fontId="7" fillId="0" borderId="0" xfId="1" applyFont="1" applyFill="1" applyAlignment="1"/>
    <xf numFmtId="166" fontId="7" fillId="0" borderId="0" xfId="1" applyNumberFormat="1" applyFont="1" applyFill="1" applyAlignment="1"/>
    <xf numFmtId="0" fontId="7" fillId="0" borderId="0" xfId="1" applyFont="1" applyAlignment="1">
      <alignment vertical="center"/>
    </xf>
    <xf numFmtId="0" fontId="5" fillId="0" borderId="0" xfId="1" applyFont="1"/>
    <xf numFmtId="0" fontId="5" fillId="0" borderId="0" xfId="3" applyFont="1" applyFill="1"/>
    <xf numFmtId="9" fontId="5" fillId="0" borderId="0" xfId="4" applyFont="1" applyFill="1"/>
    <xf numFmtId="9" fontId="7" fillId="0" borderId="0" xfId="4" applyFont="1" applyFill="1"/>
    <xf numFmtId="166" fontId="7" fillId="0" borderId="0" xfId="3" applyNumberFormat="1" applyFont="1" applyFill="1"/>
    <xf numFmtId="0" fontId="7" fillId="0" borderId="0" xfId="3" applyFont="1" applyFill="1"/>
    <xf numFmtId="0" fontId="4" fillId="0" borderId="0" xfId="1" applyFont="1" applyFill="1" applyAlignment="1">
      <alignment horizontal="left" vertical="center"/>
    </xf>
    <xf numFmtId="0" fontId="4" fillId="0" borderId="0" xfId="1" applyFont="1" applyFill="1" applyAlignment="1">
      <alignment vertical="center" wrapText="1"/>
    </xf>
    <xf numFmtId="0" fontId="7" fillId="0" borderId="0" xfId="3" applyFont="1" applyFill="1" applyAlignment="1">
      <alignment horizontal="left" wrapText="1"/>
    </xf>
    <xf numFmtId="0" fontId="5" fillId="0" borderId="0" xfId="1" applyFont="1" applyFill="1" applyAlignment="1">
      <alignment vertical="center"/>
    </xf>
    <xf numFmtId="0" fontId="3" fillId="0" borderId="0" xfId="1" applyFont="1" applyAlignment="1">
      <alignment horizontal="right" vertical="center"/>
    </xf>
    <xf numFmtId="0" fontId="8" fillId="0" borderId="0" xfId="1" applyFont="1" applyAlignment="1">
      <alignment horizontal="right"/>
    </xf>
    <xf numFmtId="0" fontId="7" fillId="0" borderId="0" xfId="1" applyFont="1" applyAlignment="1">
      <alignment horizontal="right"/>
    </xf>
    <xf numFmtId="0" fontId="12" fillId="0" borderId="0" xfId="3" applyFont="1" applyFill="1" applyAlignment="1">
      <alignment horizontal="right" wrapText="1"/>
    </xf>
    <xf numFmtId="166" fontId="6" fillId="0" borderId="0" xfId="3" applyNumberFormat="1" applyFont="1" applyFill="1" applyAlignment="1">
      <alignment horizontal="right" wrapText="1"/>
    </xf>
    <xf numFmtId="0" fontId="6" fillId="0" borderId="0" xfId="3" applyFont="1" applyFill="1" applyAlignment="1">
      <alignment horizontal="right" wrapText="1"/>
    </xf>
    <xf numFmtId="3" fontId="7" fillId="0" borderId="0" xfId="2" applyNumberFormat="1" applyFont="1" applyFill="1" applyAlignment="1">
      <alignment horizontal="right"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0" xfId="1" applyNumberFormat="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 vertical="center" wrapText="1"/>
    </xf>
    <xf numFmtId="3" fontId="5" fillId="0" borderId="3" xfId="1" applyNumberFormat="1" applyFont="1" applyFill="1" applyBorder="1" applyAlignment="1">
      <alignment horizontal="right" vertical="center"/>
    </xf>
    <xf numFmtId="3" fontId="7" fillId="0" borderId="0" xfId="1" applyNumberFormat="1" applyFont="1" applyFill="1" applyAlignment="1">
      <alignment horizontal="right" vertical="center"/>
    </xf>
    <xf numFmtId="3" fontId="9" fillId="0" borderId="0" xfId="2" applyNumberFormat="1" applyFont="1" applyFill="1" applyAlignment="1">
      <alignment horizontal="right" vertical="center"/>
    </xf>
    <xf numFmtId="3" fontId="11" fillId="0" borderId="0" xfId="2" applyNumberFormat="1" applyFont="1" applyFill="1" applyAlignment="1">
      <alignment horizontal="right" vertical="center"/>
    </xf>
    <xf numFmtId="3" fontId="5" fillId="0" borderId="2" xfId="2" applyNumberFormat="1" applyFont="1" applyFill="1" applyBorder="1" applyAlignment="1">
      <alignment horizontal="right" vertical="center"/>
    </xf>
    <xf numFmtId="0" fontId="6" fillId="0" borderId="0" xfId="3" applyFont="1" applyFill="1" applyAlignment="1">
      <alignment horizontal="right"/>
    </xf>
    <xf numFmtId="0" fontId="12" fillId="0" borderId="0" xfId="3" applyFont="1" applyFill="1" applyAlignment="1">
      <alignment horizontal="right"/>
    </xf>
    <xf numFmtId="165" fontId="5" fillId="0" borderId="0" xfId="1" applyNumberFormat="1" applyFont="1" applyAlignment="1">
      <alignment horizontal="right" vertical="center"/>
    </xf>
    <xf numFmtId="165" fontId="3" fillId="0" borderId="0" xfId="1" applyNumberFormat="1" applyFont="1" applyAlignment="1">
      <alignment horizontal="right" vertical="center"/>
    </xf>
    <xf numFmtId="165" fontId="5" fillId="0" borderId="0" xfId="3" applyNumberFormat="1" applyFont="1" applyFill="1" applyBorder="1" applyAlignment="1">
      <alignment horizontal="right" wrapText="1"/>
    </xf>
    <xf numFmtId="165" fontId="5" fillId="0" borderId="0" xfId="2" applyNumberFormat="1" applyFont="1" applyFill="1" applyBorder="1" applyAlignment="1">
      <alignment horizontal="right" wrapText="1"/>
    </xf>
    <xf numFmtId="165" fontId="6" fillId="0" borderId="0" xfId="3" applyNumberFormat="1" applyFont="1" applyFill="1" applyAlignment="1">
      <alignment horizontal="right"/>
    </xf>
    <xf numFmtId="164" fontId="7" fillId="0" borderId="0" xfId="2" applyNumberFormat="1" applyFont="1" applyFill="1" applyAlignment="1">
      <alignment horizontal="right" vertical="center"/>
    </xf>
    <xf numFmtId="164" fontId="5" fillId="0" borderId="2" xfId="2" applyNumberFormat="1" applyFont="1" applyBorder="1" applyAlignment="1">
      <alignment horizontal="right" vertical="center"/>
    </xf>
    <xf numFmtId="164" fontId="5" fillId="0" borderId="0" xfId="2" applyNumberFormat="1" applyFont="1" applyBorder="1" applyAlignment="1">
      <alignment horizontal="right" vertical="center"/>
    </xf>
    <xf numFmtId="164" fontId="6" fillId="0" borderId="0" xfId="2" applyNumberFormat="1" applyFont="1" applyFill="1" applyAlignment="1">
      <alignment horizontal="right" vertical="center"/>
    </xf>
    <xf numFmtId="164" fontId="5" fillId="0" borderId="2" xfId="2" applyNumberFormat="1" applyFont="1" applyFill="1" applyBorder="1" applyAlignment="1">
      <alignment horizontal="right" vertical="center"/>
    </xf>
    <xf numFmtId="164" fontId="7" fillId="0" borderId="0" xfId="2" applyNumberFormat="1" applyFont="1" applyAlignment="1">
      <alignment horizontal="right" vertical="center"/>
    </xf>
    <xf numFmtId="165" fontId="4" fillId="0" borderId="0" xfId="1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/>
    </xf>
    <xf numFmtId="49" fontId="5" fillId="3" borderId="2" xfId="1" applyNumberFormat="1" applyFont="1" applyFill="1" applyBorder="1" applyAlignment="1">
      <alignment horizontal="right" vertical="center" wrapText="1"/>
    </xf>
    <xf numFmtId="49" fontId="5" fillId="3" borderId="2" xfId="1" quotePrefix="1" applyNumberFormat="1" applyFont="1" applyFill="1" applyBorder="1" applyAlignment="1">
      <alignment horizontal="right" vertical="center" wrapText="1"/>
    </xf>
    <xf numFmtId="0" fontId="4" fillId="0" borderId="0" xfId="1" applyFont="1" applyFill="1" applyAlignment="1">
      <alignment vertical="top" wrapText="1"/>
    </xf>
    <xf numFmtId="0" fontId="5" fillId="0" borderId="0" xfId="1" applyFont="1" applyAlignment="1">
      <alignment horizontal="right" vertical="top"/>
    </xf>
    <xf numFmtId="0" fontId="3" fillId="0" borderId="0" xfId="1" applyFont="1" applyAlignment="1">
      <alignment horizontal="right" vertical="top"/>
    </xf>
    <xf numFmtId="0" fontId="7" fillId="0" borderId="0" xfId="1" applyFont="1" applyAlignment="1">
      <alignment vertical="top"/>
    </xf>
    <xf numFmtId="0" fontId="5" fillId="0" borderId="0" xfId="1" applyFont="1" applyFill="1" applyAlignment="1">
      <alignment vertical="top"/>
    </xf>
    <xf numFmtId="49" fontId="5" fillId="3" borderId="2" xfId="1" quotePrefix="1" applyNumberFormat="1" applyFont="1" applyFill="1" applyBorder="1" applyAlignment="1">
      <alignment horizontal="right" vertical="top" wrapText="1"/>
    </xf>
    <xf numFmtId="0" fontId="5" fillId="0" borderId="0" xfId="3" applyFont="1" applyFill="1" applyBorder="1" applyAlignment="1">
      <alignment horizontal="right" vertical="top" wrapText="1"/>
    </xf>
    <xf numFmtId="0" fontId="5" fillId="0" borderId="0" xfId="1" applyFont="1" applyAlignment="1">
      <alignment vertical="top"/>
    </xf>
    <xf numFmtId="166" fontId="5" fillId="0" borderId="0" xfId="2" applyNumberFormat="1" applyFont="1" applyFill="1" applyBorder="1" applyAlignment="1">
      <alignment horizontal="right" vertical="top" wrapText="1"/>
    </xf>
    <xf numFmtId="164" fontId="7" fillId="0" borderId="0" xfId="2" applyNumberFormat="1" applyFont="1" applyFill="1" applyAlignment="1">
      <alignment horizontal="right" vertical="top"/>
    </xf>
    <xf numFmtId="0" fontId="5" fillId="0" borderId="0" xfId="3" applyFont="1" applyFill="1" applyAlignment="1">
      <alignment vertical="top"/>
    </xf>
    <xf numFmtId="164" fontId="5" fillId="0" borderId="2" xfId="2" applyNumberFormat="1" applyFont="1" applyBorder="1" applyAlignment="1">
      <alignment horizontal="right" vertical="top"/>
    </xf>
    <xf numFmtId="9" fontId="5" fillId="0" borderId="0" xfId="4" applyFont="1" applyFill="1" applyAlignment="1">
      <alignment vertical="top"/>
    </xf>
    <xf numFmtId="164" fontId="5" fillId="0" borderId="0" xfId="2" applyNumberFormat="1" applyFont="1" applyBorder="1" applyAlignment="1">
      <alignment horizontal="right" vertical="top"/>
    </xf>
    <xf numFmtId="9" fontId="7" fillId="0" borderId="0" xfId="4" applyFont="1" applyFill="1" applyAlignment="1">
      <alignment vertical="top"/>
    </xf>
    <xf numFmtId="164" fontId="6" fillId="0" borderId="0" xfId="2" applyNumberFormat="1" applyFont="1" applyFill="1" applyAlignment="1">
      <alignment horizontal="right" vertical="top"/>
    </xf>
    <xf numFmtId="0" fontId="7" fillId="0" borderId="0" xfId="3" applyFont="1" applyFill="1" applyAlignment="1">
      <alignment horizontal="left" vertical="top" wrapText="1"/>
    </xf>
    <xf numFmtId="164" fontId="5" fillId="0" borderId="2" xfId="2" applyNumberFormat="1" applyFont="1" applyFill="1" applyBorder="1" applyAlignment="1">
      <alignment horizontal="right" vertical="top"/>
    </xf>
    <xf numFmtId="166" fontId="7" fillId="0" borderId="0" xfId="3" applyNumberFormat="1" applyFont="1" applyFill="1" applyAlignment="1">
      <alignment vertical="top"/>
    </xf>
    <xf numFmtId="0" fontId="7" fillId="0" borderId="0" xfId="3" applyFont="1" applyFill="1" applyAlignment="1">
      <alignment vertical="top"/>
    </xf>
    <xf numFmtId="164" fontId="7" fillId="0" borderId="0" xfId="2" applyNumberFormat="1" applyFont="1" applyAlignment="1">
      <alignment horizontal="right" vertical="top"/>
    </xf>
    <xf numFmtId="0" fontId="6" fillId="0" borderId="0" xfId="3" applyFont="1" applyFill="1" applyAlignment="1">
      <alignment horizontal="right" vertical="top"/>
    </xf>
  </cellXfs>
  <cellStyles count="12">
    <cellStyle name="?_x001d_?'&amp;Oy—&amp;Hy_x000b__x0008_?_x0005_v_x0006__x000f__x0001__x0001_" xfId="3" xr:uid="{00000000-0005-0000-0000-000000000000}"/>
    <cellStyle name="Check Cell 2" xfId="9" xr:uid="{00000000-0005-0000-0000-000001000000}"/>
    <cellStyle name="Comma" xfId="11" builtinId="3"/>
    <cellStyle name="Comma 2" xfId="2" xr:uid="{00000000-0005-0000-0000-000002000000}"/>
    <cellStyle name="Comma 2 2" xfId="6" xr:uid="{00000000-0005-0000-0000-000003000000}"/>
    <cellStyle name="Comma 4" xfId="10" xr:uid="{00000000-0005-0000-0000-000004000000}"/>
    <cellStyle name="Normal" xfId="0" builtinId="0"/>
    <cellStyle name="Normal 2" xfId="1" xr:uid="{00000000-0005-0000-0000-000006000000}"/>
    <cellStyle name="Normal 2 4" xfId="5" xr:uid="{00000000-0005-0000-0000-000007000000}"/>
    <cellStyle name="Normal 3" xfId="8" xr:uid="{00000000-0005-0000-0000-000008000000}"/>
    <cellStyle name="Normal 7" xfId="7" xr:uid="{00000000-0005-0000-0000-000009000000}"/>
    <cellStyle name="Percent 2" xfId="4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</sheetNames>
    <definedNames>
      <definedName name="TRVAL"/>
    </defined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  <sheetName val="CPP ajustat"/>
      <sheetName val="RE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  <sheetName val="Tr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  <sheetName val="I"/>
      <sheetName val="zh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  <sheetName val="Verificari"/>
      <sheetName val="Reevaluare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  <sheetName val="WW 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  <sheetName val="Pivot 408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  <sheetName val="novmar actuals"/>
      <sheetName val="FY00"/>
      <sheetName val="Sheet3"/>
      <sheetName val="Sheet2"/>
      <sheetName val="Sheet5"/>
      <sheetName val="Sheet23"/>
      <sheetName val="Sheet6"/>
      <sheetName val="Sheet7"/>
      <sheetName val="11216 P5"/>
      <sheetName val="11216 P4"/>
      <sheetName val="10250 P5"/>
      <sheetName val="10250 P4"/>
      <sheetName val="Sheet8"/>
      <sheetName val="Sheet17"/>
      <sheetName val="Sheet18"/>
      <sheetName val="Sheet19"/>
      <sheetName val="Sheet20"/>
      <sheetName val="80100"/>
      <sheetName val="90100"/>
      <sheetName val="68050"/>
      <sheetName val="Sheet26"/>
      <sheetName val="Sheet27"/>
      <sheetName val="Sheet28"/>
      <sheetName val="Sheet33"/>
      <sheetName val="Sheet13"/>
      <sheetName val="Sheet29"/>
      <sheetName val=""/>
      <sheetName val="Input"/>
      <sheetName val="_x0000__x0009__x0000_︀_x0000__x0000__x0010_ _x0000_"/>
      <sheetName val="_x0000_ _x0000_︀_x0000__x0000__x0010_ _x0000_"/>
      <sheetName val="TG Expense Data Sheet"/>
      <sheetName val="CRITERIA1"/>
      <sheetName val="Aging FY99"/>
      <sheetName val="Salary"/>
      <sheetName val="2.2g Comps - Descriptions"/>
      <sheetName val="Graph_Detail"/>
      <sheetName val="KiSS Supp Svcs"/>
      <sheetName val="Accts_ET"/>
      <sheetName val="Sum-Oak"/>
      <sheetName val="Local CoA"/>
      <sheetName val="CORPTax Default Chart"/>
      <sheetName val="Open Credits"/>
      <sheetName val="Current_Quarter"/>
      <sheetName val="Weekly_Summary"/>
      <sheetName val="ESO_Portfolio"/>
      <sheetName val="Lists"/>
      <sheetName val="Table"/>
      <sheetName val="Master File"/>
      <sheetName val="Reserve"/>
      <sheetName val="WS 4 - Foreign PBT &amp; Tax"/>
      <sheetName val="DT rollforward ( not used)"/>
      <sheetName val="Income Check"/>
      <sheetName val="Data"/>
      <sheetName val="Template Commit"/>
      <sheetName val="Template Wk 2 Q2 FY2004"/>
      <sheetName val="STT - Cost Conservative"/>
      <sheetName val="Q399_APB23"/>
      <sheetName val="ccids"/>
      <sheetName val="parameter"/>
      <sheetName val="b. FSG P &amp; L"/>
      <sheetName val="Trial Balance"/>
      <sheetName val="g. PY June True-up Report"/>
      <sheetName val="g. PY July True-up Report"/>
      <sheetName val="c. FY06 June True-up Report"/>
      <sheetName val="d. FY06 July True-up Report"/>
      <sheetName val="e. 1. AcctAnalysis43001"/>
      <sheetName val=" Acct Analysis 43009"/>
      <sheetName val="e. 6 Acct Analysis 43010"/>
      <sheetName val="h. By Country Rev (CDW)"/>
      <sheetName val="Variac"/>
      <sheetName val="Sheet9"/>
      <sheetName val="Sheet10"/>
      <sheetName val="Sheet11"/>
      <sheetName val="Sheet14"/>
      <sheetName val="Criteria"/>
      <sheetName val="PortfolioAnalysis"/>
      <sheetName val="Prepaid Insurance{A}"/>
      <sheetName val="Accrued Mgmt Fees{A}"/>
      <sheetName val="Non-Qualified Def Comp Plan{A}"/>
      <sheetName val="Organization Costs - (Accum){A}"/>
      <sheetName val="Warranty Reserve{A}"/>
      <sheetName val="CRITERIA5"/>
      <sheetName val="CRITERIA6"/>
      <sheetName val="actuals"/>
      <sheetName val="New C PM"/>
      <sheetName val="Pmt Structure"/>
      <sheetName val="C Streams"/>
      <sheetName val="Database"/>
      <sheetName val="11216_P5"/>
      <sheetName val="11216_P4"/>
      <sheetName val="10250_P5"/>
      <sheetName val="10250_P4"/>
      <sheetName val=" ︀ "/>
      <sheetName val="_︀ "/>
      <sheetName val="TG_Expense_Data_Sheet"/>
      <sheetName val="Aging_FY99"/>
      <sheetName val="2_2g_Comps_-_Descriptions"/>
      <sheetName val="KiSS_Supp_Svcs"/>
      <sheetName val="Local_CoA"/>
      <sheetName val="CORPTax_Default_Chart"/>
      <sheetName val="Open_Credits"/>
      <sheetName val="Master_File"/>
      <sheetName val="WS_4_-_Foreign_PBT_&amp;_Tax"/>
      <sheetName val="DT_rollforward_(_not_used)"/>
      <sheetName val="Income_Check"/>
      <sheetName val="Template_Commit"/>
      <sheetName val="Template_Wk_2_Q2_FY2004"/>
      <sheetName val="STT_-_Cost_Conservative"/>
      <sheetName val="Cost Centers"/>
      <sheetName val="Instructions"/>
      <sheetName val="Set Up"/>
      <sheetName val="Gears"/>
      <sheetName val="Notes"/>
      <sheetName val="RCN-Building - Office"/>
      <sheetName val="Paramaters"/>
      <sheetName val="Forecast Accuracy"/>
      <sheetName val="Linearity Targets"/>
      <sheetName val="Discount Trend"/>
      <sheetName val="Weekly Waterfalls"/>
      <sheetName val="Trended Summary"/>
      <sheetName val="Inputs"/>
      <sheetName val="KeyMultInputs"/>
      <sheetName val="A1"/>
      <sheetName val="Reconciliation Summary"/>
      <sheetName val="Settings"/>
      <sheetName val="TB Einkaufs 2015"/>
      <sheetName val="TB_Einkaufs_2015"/>
      <sheetName val="TB_Einkaufs_20151"/>
      <sheetName val="TB_Einkaufs_20152"/>
      <sheetName val="Electronics"/>
    </sheetNames>
    <sheetDataSet>
      <sheetData sheetId="0">
        <row r="52">
          <cell r="C52" t="str">
            <v>EuropeMiddleEastAfrica</v>
          </cell>
        </row>
      </sheetData>
      <sheetData sheetId="1">
        <row r="52">
          <cell r="C52" t="str">
            <v>EuropeMiddleEastAfrica</v>
          </cell>
        </row>
      </sheetData>
      <sheetData sheetId="2" refreshError="1">
        <row r="52">
          <cell r="C52" t="str">
            <v>EuropeMiddleEastAfrica</v>
          </cell>
        </row>
      </sheetData>
      <sheetData sheetId="3">
        <row r="2">
          <cell r="CE2">
            <v>1</v>
          </cell>
        </row>
      </sheetData>
      <sheetData sheetId="4">
        <row r="2">
          <cell r="CE2">
            <v>3</v>
          </cell>
        </row>
      </sheetData>
      <sheetData sheetId="5" refreshError="1"/>
      <sheetData sheetId="6">
        <row r="2">
          <cell r="CE2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5">
          <cell r="C55" t="str">
            <v>Pakistan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55">
          <cell r="C55" t="str">
            <v>Israel - P-Cube</v>
          </cell>
        </row>
      </sheetData>
      <sheetData sheetId="88">
        <row r="2">
          <cell r="CE2">
            <v>2</v>
          </cell>
        </row>
      </sheetData>
      <sheetData sheetId="89">
        <row r="2">
          <cell r="CE2">
            <v>2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  <sheetName val="BS_lucru"/>
      <sheetName val="Symbols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  <sheetName val="Margin"/>
      <sheetName val="Patrimoniul imobiliar"/>
      <sheetName val="FAREA"/>
      <sheetName val="Munka1"/>
      <sheetName val="lista"/>
      <sheetName val="3"/>
      <sheetName val="Check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221264896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10192363520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1605349376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52875200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6216941568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1764442112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2822708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10085974016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  <sheetName val="Sheet1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72"/>
  <sheetViews>
    <sheetView showGridLines="0" tabSelected="1" zoomScaleNormal="100" workbookViewId="0">
      <pane ySplit="2" topLeftCell="A27" activePane="bottomLeft" state="frozen"/>
      <selection pane="bottomLeft" activeCell="E50" sqref="E50"/>
    </sheetView>
  </sheetViews>
  <sheetFormatPr defaultColWidth="9.140625" defaultRowHeight="12.75" x14ac:dyDescent="0.2"/>
  <cols>
    <col min="1" max="1" width="40.140625" style="3" bestFit="1" customWidth="1"/>
    <col min="2" max="2" width="13" style="42" bestFit="1" customWidth="1"/>
    <col min="3" max="3" width="12.5703125" style="41" customWidth="1"/>
    <col min="4" max="16384" width="9.140625" style="2"/>
  </cols>
  <sheetData>
    <row r="1" spans="1:3" x14ac:dyDescent="0.2">
      <c r="A1" s="22"/>
      <c r="B1" s="26"/>
      <c r="C1" s="26"/>
    </row>
    <row r="2" spans="1:3" s="1" customFormat="1" ht="46.15" customHeight="1" x14ac:dyDescent="0.25">
      <c r="A2" s="25" t="s">
        <v>104</v>
      </c>
      <c r="B2" s="56" t="s">
        <v>140</v>
      </c>
      <c r="C2" s="56" t="s">
        <v>141</v>
      </c>
    </row>
    <row r="3" spans="1:3" x14ac:dyDescent="0.2">
      <c r="A3" s="4"/>
      <c r="B3" s="27"/>
      <c r="C3" s="28"/>
    </row>
    <row r="4" spans="1:3" x14ac:dyDescent="0.2">
      <c r="A4" s="5" t="s">
        <v>0</v>
      </c>
      <c r="B4" s="29"/>
      <c r="C4" s="30"/>
    </row>
    <row r="5" spans="1:3" x14ac:dyDescent="0.2">
      <c r="A5" s="5" t="s">
        <v>3</v>
      </c>
      <c r="B5" s="29"/>
      <c r="C5" s="29"/>
    </row>
    <row r="6" spans="1:3" x14ac:dyDescent="0.2">
      <c r="A6" s="6" t="s">
        <v>4</v>
      </c>
      <c r="B6" s="32">
        <v>5736439610</v>
      </c>
      <c r="C6" s="32">
        <v>5853337904</v>
      </c>
    </row>
    <row r="7" spans="1:3" ht="25.5" x14ac:dyDescent="0.2">
      <c r="A7" s="6" t="s">
        <v>105</v>
      </c>
      <c r="B7" s="32">
        <v>15565831</v>
      </c>
      <c r="C7" s="32">
        <v>1180392</v>
      </c>
    </row>
    <row r="8" spans="1:3" x14ac:dyDescent="0.2">
      <c r="A8" s="6" t="s">
        <v>5</v>
      </c>
      <c r="B8" s="32">
        <v>50773837</v>
      </c>
      <c r="C8" s="32">
        <v>48391975</v>
      </c>
    </row>
    <row r="9" spans="1:3" x14ac:dyDescent="0.2">
      <c r="A9" s="6" t="s">
        <v>107</v>
      </c>
      <c r="B9" s="32">
        <v>41272522</v>
      </c>
      <c r="C9" s="32">
        <v>35496297</v>
      </c>
    </row>
    <row r="10" spans="1:3" x14ac:dyDescent="0.2">
      <c r="A10" s="6" t="s">
        <v>106</v>
      </c>
      <c r="B10" s="32">
        <v>199438505</v>
      </c>
      <c r="C10" s="32">
        <v>172438508</v>
      </c>
    </row>
    <row r="11" spans="1:3" x14ac:dyDescent="0.2">
      <c r="A11" s="6" t="s">
        <v>139</v>
      </c>
      <c r="B11" s="32">
        <v>4943000</v>
      </c>
      <c r="C11" s="32">
        <v>0</v>
      </c>
    </row>
    <row r="12" spans="1:3" x14ac:dyDescent="0.2">
      <c r="A12" s="7" t="s">
        <v>6</v>
      </c>
      <c r="B12" s="33">
        <f>SUM(B6:B11)</f>
        <v>6048433305</v>
      </c>
      <c r="C12" s="33">
        <f>SUM(C6:C11)</f>
        <v>6110845076</v>
      </c>
    </row>
    <row r="13" spans="1:3" x14ac:dyDescent="0.2">
      <c r="A13" s="7"/>
      <c r="B13" s="34"/>
      <c r="C13" s="34"/>
    </row>
    <row r="14" spans="1:3" x14ac:dyDescent="0.2">
      <c r="A14" s="7" t="s">
        <v>7</v>
      </c>
      <c r="B14" s="35"/>
      <c r="C14" s="35"/>
    </row>
    <row r="15" spans="1:3" x14ac:dyDescent="0.2">
      <c r="A15" s="6" t="s">
        <v>1</v>
      </c>
      <c r="B15" s="32">
        <v>653186628</v>
      </c>
      <c r="C15" s="32">
        <v>560149518</v>
      </c>
    </row>
    <row r="16" spans="1:3" x14ac:dyDescent="0.2">
      <c r="A16" s="6" t="s">
        <v>108</v>
      </c>
      <c r="B16" s="32">
        <v>438542883</v>
      </c>
      <c r="C16" s="32">
        <v>220487430</v>
      </c>
    </row>
    <row r="17" spans="1:3" x14ac:dyDescent="0.2">
      <c r="A17" s="6" t="s">
        <v>109</v>
      </c>
      <c r="B17" s="32">
        <v>140984727</v>
      </c>
      <c r="C17" s="32">
        <v>87270340</v>
      </c>
    </row>
    <row r="18" spans="1:3" x14ac:dyDescent="0.2">
      <c r="A18" s="6" t="s">
        <v>110</v>
      </c>
      <c r="B18" s="32">
        <v>1829796500</v>
      </c>
      <c r="C18" s="32">
        <v>1328973000</v>
      </c>
    </row>
    <row r="19" spans="1:3" x14ac:dyDescent="0.2">
      <c r="A19" s="6" t="s">
        <v>8</v>
      </c>
      <c r="B19" s="32">
        <v>2681002427</v>
      </c>
      <c r="C19" s="32">
        <v>1317399999</v>
      </c>
    </row>
    <row r="20" spans="1:3" x14ac:dyDescent="0.2">
      <c r="A20" s="6" t="s">
        <v>9</v>
      </c>
      <c r="B20" s="33">
        <f>SUM(B15:B19)</f>
        <v>5743513165</v>
      </c>
      <c r="C20" s="33">
        <f>SUM(C15:C19)</f>
        <v>3514280287</v>
      </c>
    </row>
    <row r="21" spans="1:3" ht="13.5" thickBot="1" x14ac:dyDescent="0.25">
      <c r="A21" s="8" t="s">
        <v>10</v>
      </c>
      <c r="B21" s="36">
        <f>B12+B20</f>
        <v>11791946470</v>
      </c>
      <c r="C21" s="36">
        <f>C12+C20</f>
        <v>9625125363</v>
      </c>
    </row>
    <row r="22" spans="1:3" ht="13.5" thickTop="1" x14ac:dyDescent="0.2">
      <c r="A22" s="7" t="s">
        <v>11</v>
      </c>
      <c r="B22" s="35"/>
      <c r="C22" s="35"/>
    </row>
    <row r="23" spans="1:3" x14ac:dyDescent="0.2">
      <c r="A23" s="5"/>
      <c r="B23" s="35"/>
      <c r="C23" s="35"/>
    </row>
    <row r="24" spans="1:3" x14ac:dyDescent="0.2">
      <c r="A24" s="5" t="s">
        <v>12</v>
      </c>
      <c r="B24" s="35"/>
      <c r="C24" s="35"/>
    </row>
    <row r="25" spans="1:3" x14ac:dyDescent="0.2">
      <c r="A25" s="5" t="s">
        <v>13</v>
      </c>
      <c r="B25" s="37">
        <v>3211941683</v>
      </c>
      <c r="C25" s="37">
        <v>3211941683</v>
      </c>
    </row>
    <row r="26" spans="1:3" x14ac:dyDescent="0.2">
      <c r="A26" s="9" t="s">
        <v>14</v>
      </c>
      <c r="B26" s="38">
        <v>3016438940</v>
      </c>
      <c r="C26" s="38">
        <v>3016438940</v>
      </c>
    </row>
    <row r="27" spans="1:3" x14ac:dyDescent="0.2">
      <c r="A27" s="10" t="s">
        <v>15</v>
      </c>
      <c r="B27" s="38">
        <v>195502743</v>
      </c>
      <c r="C27" s="38">
        <v>195502743</v>
      </c>
    </row>
    <row r="28" spans="1:3" collapsed="1" x14ac:dyDescent="0.2">
      <c r="A28" s="10" t="s">
        <v>16</v>
      </c>
      <c r="B28" s="32">
        <v>31474149</v>
      </c>
      <c r="C28" s="32">
        <v>31474149</v>
      </c>
    </row>
    <row r="29" spans="1:3" x14ac:dyDescent="0.2">
      <c r="A29" s="9" t="s">
        <v>17</v>
      </c>
      <c r="B29" s="32">
        <v>21553537</v>
      </c>
      <c r="C29" s="32">
        <v>21553537</v>
      </c>
    </row>
    <row r="30" spans="1:3" x14ac:dyDescent="0.2">
      <c r="A30" s="11" t="s">
        <v>52</v>
      </c>
      <c r="B30" s="32">
        <v>394369643</v>
      </c>
      <c r="C30" s="32">
        <v>451742500</v>
      </c>
    </row>
    <row r="31" spans="1:3" x14ac:dyDescent="0.2">
      <c r="A31" s="9" t="s">
        <v>18</v>
      </c>
      <c r="B31" s="32">
        <v>6839013089</v>
      </c>
      <c r="C31" s="32">
        <v>4648549459</v>
      </c>
    </row>
    <row r="32" spans="1:3" x14ac:dyDescent="0.2">
      <c r="A32" s="9" t="s">
        <v>19</v>
      </c>
      <c r="B32" s="33">
        <f>B25+SUM(B28:B31)</f>
        <v>10498352101</v>
      </c>
      <c r="C32" s="33">
        <f>C25+SUM(C28:C31)</f>
        <v>8365261328</v>
      </c>
    </row>
    <row r="33" spans="1:3" x14ac:dyDescent="0.2">
      <c r="A33" s="5" t="s">
        <v>20</v>
      </c>
      <c r="B33" s="35"/>
      <c r="C33" s="35"/>
    </row>
    <row r="34" spans="1:3" x14ac:dyDescent="0.2">
      <c r="A34" s="5"/>
      <c r="B34" s="35"/>
      <c r="C34" s="35"/>
    </row>
    <row r="35" spans="1:3" x14ac:dyDescent="0.2">
      <c r="A35" s="5" t="s">
        <v>2</v>
      </c>
      <c r="B35" s="35"/>
      <c r="C35" s="35"/>
    </row>
    <row r="36" spans="1:3" x14ac:dyDescent="0.2">
      <c r="A36" s="5" t="s">
        <v>21</v>
      </c>
      <c r="B36" s="32">
        <v>64810940</v>
      </c>
      <c r="C36" s="32">
        <v>130135030</v>
      </c>
    </row>
    <row r="37" spans="1:3" x14ac:dyDescent="0.2">
      <c r="A37" s="9" t="s">
        <v>22</v>
      </c>
      <c r="B37" s="32">
        <v>11598237</v>
      </c>
      <c r="C37" s="32">
        <v>910586</v>
      </c>
    </row>
    <row r="38" spans="1:3" x14ac:dyDescent="0.2">
      <c r="A38" s="9" t="s">
        <v>111</v>
      </c>
      <c r="B38" s="32">
        <v>209492530</v>
      </c>
      <c r="C38" s="32">
        <v>245823013</v>
      </c>
    </row>
    <row r="39" spans="1:3" x14ac:dyDescent="0.2">
      <c r="A39" s="9" t="s">
        <v>50</v>
      </c>
      <c r="B39" s="32">
        <v>57692580</v>
      </c>
      <c r="C39" s="32">
        <v>72037242</v>
      </c>
    </row>
    <row r="40" spans="1:3" x14ac:dyDescent="0.2">
      <c r="A40" s="9" t="s">
        <v>53</v>
      </c>
      <c r="B40" s="32">
        <v>88108755</v>
      </c>
      <c r="C40" s="32">
        <v>102278835</v>
      </c>
    </row>
    <row r="41" spans="1:3" x14ac:dyDescent="0.2">
      <c r="A41" s="9" t="s">
        <v>23</v>
      </c>
      <c r="B41" s="32">
        <v>56378990</v>
      </c>
      <c r="C41" s="32">
        <v>46378990</v>
      </c>
    </row>
    <row r="42" spans="1:3" x14ac:dyDescent="0.2">
      <c r="A42" s="9" t="s">
        <v>24</v>
      </c>
      <c r="B42" s="33">
        <f>SUM(B36:B41)</f>
        <v>488082032</v>
      </c>
      <c r="C42" s="33">
        <f>SUM(C36:C41)</f>
        <v>597563696</v>
      </c>
    </row>
    <row r="43" spans="1:3" x14ac:dyDescent="0.2">
      <c r="A43" s="5" t="s">
        <v>25</v>
      </c>
      <c r="B43" s="35"/>
      <c r="C43" s="35"/>
    </row>
    <row r="44" spans="1:3" x14ac:dyDescent="0.2">
      <c r="A44" s="5"/>
      <c r="B44" s="35"/>
      <c r="C44" s="35"/>
    </row>
    <row r="45" spans="1:3" x14ac:dyDescent="0.2">
      <c r="A45" s="5" t="s">
        <v>26</v>
      </c>
      <c r="B45" s="32">
        <v>448659623</v>
      </c>
      <c r="C45" s="32">
        <v>285939903</v>
      </c>
    </row>
    <row r="46" spans="1:3" x14ac:dyDescent="0.2">
      <c r="A46" s="9" t="s">
        <v>27</v>
      </c>
      <c r="B46" s="32">
        <v>3971595</v>
      </c>
      <c r="C46" s="32">
        <v>264025</v>
      </c>
    </row>
    <row r="47" spans="1:3" x14ac:dyDescent="0.2">
      <c r="A47" s="9" t="s">
        <v>112</v>
      </c>
      <c r="B47" s="32">
        <v>77040585</v>
      </c>
      <c r="C47" s="32">
        <v>69541135</v>
      </c>
    </row>
    <row r="48" spans="1:3" ht="25.5" x14ac:dyDescent="0.2">
      <c r="A48" s="24" t="s">
        <v>51</v>
      </c>
      <c r="B48" s="32">
        <v>53227575</v>
      </c>
      <c r="C48" s="32">
        <v>48781242</v>
      </c>
    </row>
    <row r="49" spans="1:3" x14ac:dyDescent="0.2">
      <c r="A49" s="9" t="s">
        <v>28</v>
      </c>
      <c r="B49" s="32">
        <v>157087526</v>
      </c>
      <c r="C49" s="32">
        <v>89647495</v>
      </c>
    </row>
    <row r="50" spans="1:3" x14ac:dyDescent="0.2">
      <c r="A50" s="9" t="s">
        <v>54</v>
      </c>
      <c r="B50" s="32">
        <v>65525433</v>
      </c>
      <c r="C50" s="32">
        <v>168126539</v>
      </c>
    </row>
    <row r="51" spans="1:3" x14ac:dyDescent="0.2">
      <c r="A51" s="9" t="s">
        <v>29</v>
      </c>
      <c r="B51" s="40">
        <f>SUM(B45:B50)</f>
        <v>805512337</v>
      </c>
      <c r="C51" s="40">
        <f>SUM(C45:C50)</f>
        <v>662300339</v>
      </c>
    </row>
    <row r="52" spans="1:3" x14ac:dyDescent="0.2">
      <c r="A52" s="5" t="s">
        <v>30</v>
      </c>
      <c r="B52" s="33">
        <f>B42+B51</f>
        <v>1293594369</v>
      </c>
      <c r="C52" s="33">
        <f>C42+C51</f>
        <v>1259864035</v>
      </c>
    </row>
    <row r="53" spans="1:3" ht="13.5" thickBot="1" x14ac:dyDescent="0.25">
      <c r="A53" s="5" t="s">
        <v>31</v>
      </c>
      <c r="B53" s="36">
        <f>B32+B52</f>
        <v>11791946470</v>
      </c>
      <c r="C53" s="36">
        <f>C32+C52</f>
        <v>9625125363</v>
      </c>
    </row>
    <row r="54" spans="1:3" ht="14.25" thickTop="1" thickBot="1" x14ac:dyDescent="0.25">
      <c r="A54" s="5" t="s">
        <v>32</v>
      </c>
      <c r="B54" s="36">
        <f>B33+B53</f>
        <v>11791946470</v>
      </c>
      <c r="C54" s="36">
        <f>C33+C53</f>
        <v>9625125363</v>
      </c>
    </row>
    <row r="55" spans="1:3" ht="19.5" customHeight="1" thickTop="1" x14ac:dyDescent="0.2">
      <c r="B55" s="54"/>
      <c r="C55" s="54"/>
    </row>
    <row r="56" spans="1:3" x14ac:dyDescent="0.2">
      <c r="B56" s="41"/>
    </row>
    <row r="57" spans="1:3" hidden="1" x14ac:dyDescent="0.2">
      <c r="B57" s="55">
        <f>B54-B21</f>
        <v>0</v>
      </c>
      <c r="C57" s="55">
        <f>C54-C21</f>
        <v>0</v>
      </c>
    </row>
    <row r="58" spans="1:3" x14ac:dyDescent="0.2">
      <c r="A58" s="12"/>
    </row>
    <row r="59" spans="1:3" x14ac:dyDescent="0.2">
      <c r="A59" s="9"/>
      <c r="B59" s="39"/>
      <c r="C59" s="39"/>
    </row>
    <row r="60" spans="1:3" x14ac:dyDescent="0.2">
      <c r="A60" s="9"/>
      <c r="B60" s="39"/>
      <c r="C60" s="39"/>
    </row>
    <row r="61" spans="1:3" x14ac:dyDescent="0.2">
      <c r="A61" s="24"/>
      <c r="B61" s="39"/>
      <c r="C61" s="39"/>
    </row>
    <row r="62" spans="1:3" x14ac:dyDescent="0.2">
      <c r="A62" s="9"/>
      <c r="B62" s="39"/>
      <c r="C62" s="39"/>
    </row>
    <row r="63" spans="1:3" x14ac:dyDescent="0.2">
      <c r="A63" s="9"/>
      <c r="B63" s="39"/>
      <c r="C63" s="39"/>
    </row>
    <row r="64" spans="1:3" x14ac:dyDescent="0.2">
      <c r="A64" s="9"/>
      <c r="B64" s="39"/>
      <c r="C64" s="39"/>
    </row>
    <row r="65" spans="1:1" x14ac:dyDescent="0.2">
      <c r="A65" s="13"/>
    </row>
    <row r="66" spans="1:1" x14ac:dyDescent="0.2">
      <c r="A66" s="12"/>
    </row>
    <row r="67" spans="1:1" x14ac:dyDescent="0.2">
      <c r="A67" s="12"/>
    </row>
    <row r="68" spans="1:1" x14ac:dyDescent="0.2">
      <c r="A68" s="12"/>
    </row>
    <row r="69" spans="1:1" x14ac:dyDescent="0.2">
      <c r="A69" s="12"/>
    </row>
    <row r="70" spans="1:1" x14ac:dyDescent="0.2">
      <c r="A70" s="12"/>
    </row>
    <row r="71" spans="1:1" x14ac:dyDescent="0.2">
      <c r="A71" s="13"/>
    </row>
    <row r="72" spans="1:1" x14ac:dyDescent="0.2">
      <c r="A72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58"/>
  <sheetViews>
    <sheetView showGridLines="0" zoomScaleNormal="100" workbookViewId="0">
      <pane ySplit="2" topLeftCell="A30" activePane="bottomLeft" state="frozen"/>
      <selection pane="bottomLeft" activeCell="A56" sqref="A56:XFD56"/>
    </sheetView>
  </sheetViews>
  <sheetFormatPr defaultColWidth="9.140625" defaultRowHeight="12.75" x14ac:dyDescent="0.2"/>
  <cols>
    <col min="1" max="1" width="35.140625" style="3" bestFit="1" customWidth="1"/>
    <col min="2" max="2" width="13" style="42" bestFit="1" customWidth="1"/>
    <col min="3" max="3" width="16.140625" style="41" bestFit="1" customWidth="1"/>
    <col min="4" max="16384" width="9.140625" style="2"/>
  </cols>
  <sheetData>
    <row r="1" spans="1:3" x14ac:dyDescent="0.2">
      <c r="A1" s="22"/>
      <c r="B1" s="26"/>
      <c r="C1" s="26"/>
    </row>
    <row r="2" spans="1:3" s="1" customFormat="1" ht="46.15" customHeight="1" x14ac:dyDescent="0.25">
      <c r="A2" s="25" t="s">
        <v>104</v>
      </c>
      <c r="B2" s="56" t="s">
        <v>136</v>
      </c>
      <c r="C2" s="56" t="s">
        <v>137</v>
      </c>
    </row>
    <row r="3" spans="1:3" x14ac:dyDescent="0.2">
      <c r="A3" s="4"/>
      <c r="B3" s="27"/>
      <c r="C3" s="28"/>
    </row>
    <row r="4" spans="1:3" x14ac:dyDescent="0.2">
      <c r="A4" s="5" t="s">
        <v>59</v>
      </c>
      <c r="B4" s="29"/>
      <c r="C4" s="30"/>
    </row>
    <row r="5" spans="1:3" x14ac:dyDescent="0.2">
      <c r="A5" s="5" t="s">
        <v>60</v>
      </c>
      <c r="B5" s="29"/>
      <c r="C5" s="31"/>
    </row>
    <row r="6" spans="1:3" x14ac:dyDescent="0.2">
      <c r="A6" s="6" t="s">
        <v>117</v>
      </c>
      <c r="B6" s="32">
        <v>5736439610</v>
      </c>
      <c r="C6" s="32">
        <v>5853337904</v>
      </c>
    </row>
    <row r="7" spans="1:3" ht="25.5" x14ac:dyDescent="0.2">
      <c r="A7" s="6" t="s">
        <v>121</v>
      </c>
      <c r="B7" s="32">
        <v>15565831</v>
      </c>
      <c r="C7" s="32">
        <v>1180392</v>
      </c>
    </row>
    <row r="8" spans="1:3" x14ac:dyDescent="0.2">
      <c r="A8" s="6" t="s">
        <v>61</v>
      </c>
      <c r="B8" s="32">
        <v>50773837</v>
      </c>
      <c r="C8" s="32">
        <v>48391975</v>
      </c>
    </row>
    <row r="9" spans="1:3" x14ac:dyDescent="0.2">
      <c r="A9" s="6" t="s">
        <v>114</v>
      </c>
      <c r="B9" s="32">
        <v>41272522</v>
      </c>
      <c r="C9" s="32">
        <v>35496297</v>
      </c>
    </row>
    <row r="10" spans="1:3" x14ac:dyDescent="0.2">
      <c r="A10" s="6" t="s">
        <v>113</v>
      </c>
      <c r="B10" s="32">
        <v>199438505</v>
      </c>
      <c r="C10" s="32">
        <v>172438508</v>
      </c>
    </row>
    <row r="11" spans="1:3" x14ac:dyDescent="0.2">
      <c r="A11" s="6" t="s">
        <v>138</v>
      </c>
      <c r="B11" s="32">
        <v>4943000</v>
      </c>
      <c r="C11" s="32">
        <v>0</v>
      </c>
    </row>
    <row r="12" spans="1:3" x14ac:dyDescent="0.2">
      <c r="A12" s="7" t="s">
        <v>62</v>
      </c>
      <c r="B12" s="33">
        <f>SUM(B6:B11)</f>
        <v>6048433305</v>
      </c>
      <c r="C12" s="33">
        <f>SUM(C6:C11)</f>
        <v>6110845076</v>
      </c>
    </row>
    <row r="13" spans="1:3" x14ac:dyDescent="0.2">
      <c r="A13" s="7"/>
      <c r="B13" s="34"/>
      <c r="C13" s="34"/>
    </row>
    <row r="14" spans="1:3" x14ac:dyDescent="0.2">
      <c r="A14" s="7" t="s">
        <v>63</v>
      </c>
      <c r="B14" s="35"/>
      <c r="C14" s="35"/>
    </row>
    <row r="15" spans="1:3" x14ac:dyDescent="0.2">
      <c r="A15" s="6" t="s">
        <v>64</v>
      </c>
      <c r="B15" s="32">
        <v>653186628</v>
      </c>
      <c r="C15" s="32">
        <v>560149518</v>
      </c>
    </row>
    <row r="16" spans="1:3" x14ac:dyDescent="0.2">
      <c r="A16" s="6" t="s">
        <v>115</v>
      </c>
      <c r="B16" s="32">
        <v>438542883</v>
      </c>
      <c r="C16" s="32">
        <v>220487430</v>
      </c>
    </row>
    <row r="17" spans="1:3" x14ac:dyDescent="0.2">
      <c r="A17" s="6" t="s">
        <v>116</v>
      </c>
      <c r="B17" s="32">
        <v>140984727</v>
      </c>
      <c r="C17" s="32">
        <v>87270340</v>
      </c>
    </row>
    <row r="18" spans="1:3" x14ac:dyDescent="0.2">
      <c r="A18" s="6" t="s">
        <v>65</v>
      </c>
      <c r="B18" s="32">
        <v>1829796500</v>
      </c>
      <c r="C18" s="32">
        <v>1328973000</v>
      </c>
    </row>
    <row r="19" spans="1:3" x14ac:dyDescent="0.2">
      <c r="A19" s="6" t="s">
        <v>66</v>
      </c>
      <c r="B19" s="32">
        <v>2681002427</v>
      </c>
      <c r="C19" s="32">
        <v>1317399999</v>
      </c>
    </row>
    <row r="20" spans="1:3" x14ac:dyDescent="0.2">
      <c r="A20" s="8" t="s">
        <v>67</v>
      </c>
      <c r="B20" s="33">
        <f>SUM(B15:B19)</f>
        <v>5743513165</v>
      </c>
      <c r="C20" s="33">
        <f>SUM(C15:C19)</f>
        <v>3514280287</v>
      </c>
    </row>
    <row r="21" spans="1:3" ht="13.5" thickBot="1" x14ac:dyDescent="0.25">
      <c r="A21" s="7" t="s">
        <v>68</v>
      </c>
      <c r="B21" s="36">
        <f>B12+B20</f>
        <v>11791946470</v>
      </c>
      <c r="C21" s="36">
        <f>C12+C20</f>
        <v>9625125363</v>
      </c>
    </row>
    <row r="22" spans="1:3" ht="13.5" thickTop="1" x14ac:dyDescent="0.2">
      <c r="A22" s="5"/>
      <c r="B22" s="35"/>
      <c r="C22" s="35"/>
    </row>
    <row r="23" spans="1:3" x14ac:dyDescent="0.2">
      <c r="A23" s="5" t="s">
        <v>69</v>
      </c>
      <c r="B23" s="35"/>
      <c r="C23" s="35"/>
    </row>
    <row r="24" spans="1:3" x14ac:dyDescent="0.2">
      <c r="A24" s="5" t="s">
        <v>134</v>
      </c>
      <c r="B24" s="35"/>
      <c r="C24" s="35"/>
    </row>
    <row r="25" spans="1:3" x14ac:dyDescent="0.2">
      <c r="A25" s="9" t="s">
        <v>70</v>
      </c>
      <c r="B25" s="37">
        <v>3211941683</v>
      </c>
      <c r="C25" s="37">
        <v>3211941683</v>
      </c>
    </row>
    <row r="26" spans="1:3" x14ac:dyDescent="0.2">
      <c r="A26" s="10" t="s">
        <v>71</v>
      </c>
      <c r="B26" s="38">
        <v>3016438940</v>
      </c>
      <c r="C26" s="38">
        <v>3016438940</v>
      </c>
    </row>
    <row r="27" spans="1:3" collapsed="1" x14ac:dyDescent="0.2">
      <c r="A27" s="10" t="s">
        <v>72</v>
      </c>
      <c r="B27" s="38">
        <v>195502743</v>
      </c>
      <c r="C27" s="38">
        <v>195502743</v>
      </c>
    </row>
    <row r="28" spans="1:3" x14ac:dyDescent="0.2">
      <c r="A28" s="9" t="s">
        <v>73</v>
      </c>
      <c r="B28" s="32">
        <v>31474149</v>
      </c>
      <c r="C28" s="32">
        <v>31474149</v>
      </c>
    </row>
    <row r="29" spans="1:3" x14ac:dyDescent="0.2">
      <c r="A29" s="11" t="s">
        <v>74</v>
      </c>
      <c r="B29" s="32">
        <v>21553537</v>
      </c>
      <c r="C29" s="32">
        <v>21553537</v>
      </c>
    </row>
    <row r="30" spans="1:3" x14ac:dyDescent="0.2">
      <c r="A30" s="9" t="s">
        <v>75</v>
      </c>
      <c r="B30" s="32">
        <v>394369643</v>
      </c>
      <c r="C30" s="32">
        <v>451742500</v>
      </c>
    </row>
    <row r="31" spans="1:3" x14ac:dyDescent="0.2">
      <c r="A31" s="9" t="s">
        <v>76</v>
      </c>
      <c r="B31" s="32">
        <v>6839013089</v>
      </c>
      <c r="C31" s="32">
        <v>4648549459</v>
      </c>
    </row>
    <row r="32" spans="1:3" x14ac:dyDescent="0.2">
      <c r="A32" s="5" t="s">
        <v>128</v>
      </c>
      <c r="B32" s="33">
        <f>B25+SUM(B28:B31)</f>
        <v>10498352101</v>
      </c>
      <c r="C32" s="33">
        <f>C25+SUM(C28:C31)</f>
        <v>8365261328</v>
      </c>
    </row>
    <row r="33" spans="1:3" x14ac:dyDescent="0.2">
      <c r="A33" s="5"/>
      <c r="B33" s="35"/>
      <c r="C33" s="35"/>
    </row>
    <row r="34" spans="1:3" x14ac:dyDescent="0.2">
      <c r="A34" s="5" t="s">
        <v>77</v>
      </c>
      <c r="B34" s="35"/>
      <c r="C34" s="35"/>
    </row>
    <row r="35" spans="1:3" x14ac:dyDescent="0.2">
      <c r="A35" s="5" t="s">
        <v>129</v>
      </c>
      <c r="B35" s="35"/>
      <c r="C35" s="35"/>
    </row>
    <row r="36" spans="1:3" x14ac:dyDescent="0.2">
      <c r="A36" s="9" t="s">
        <v>78</v>
      </c>
      <c r="B36" s="32">
        <v>64810940</v>
      </c>
      <c r="C36" s="32">
        <v>130135030</v>
      </c>
    </row>
    <row r="37" spans="1:3" x14ac:dyDescent="0.2">
      <c r="A37" s="9" t="s">
        <v>118</v>
      </c>
      <c r="B37" s="32">
        <v>11598237</v>
      </c>
      <c r="C37" s="32">
        <v>910586</v>
      </c>
    </row>
    <row r="38" spans="1:3" x14ac:dyDescent="0.2">
      <c r="A38" s="9" t="s">
        <v>79</v>
      </c>
      <c r="B38" s="32">
        <v>209492530</v>
      </c>
      <c r="C38" s="32">
        <v>245823013</v>
      </c>
    </row>
    <row r="39" spans="1:3" x14ac:dyDescent="0.2">
      <c r="A39" s="9" t="s">
        <v>80</v>
      </c>
      <c r="B39" s="32">
        <v>57692580</v>
      </c>
      <c r="C39" s="32">
        <v>72037242</v>
      </c>
    </row>
    <row r="40" spans="1:3" x14ac:dyDescent="0.2">
      <c r="A40" s="9" t="s">
        <v>81</v>
      </c>
      <c r="B40" s="32">
        <v>88108755</v>
      </c>
      <c r="C40" s="32">
        <v>102278835</v>
      </c>
    </row>
    <row r="41" spans="1:3" x14ac:dyDescent="0.2">
      <c r="A41" s="9" t="s">
        <v>119</v>
      </c>
      <c r="B41" s="32">
        <v>56378990</v>
      </c>
      <c r="C41" s="32">
        <v>46378990</v>
      </c>
    </row>
    <row r="42" spans="1:3" x14ac:dyDescent="0.2">
      <c r="A42" s="5" t="s">
        <v>131</v>
      </c>
      <c r="B42" s="33">
        <f>SUM(B36:B41)</f>
        <v>488082032</v>
      </c>
      <c r="C42" s="33">
        <f>SUM(C36:C41)</f>
        <v>597563696</v>
      </c>
    </row>
    <row r="43" spans="1:3" x14ac:dyDescent="0.2">
      <c r="A43" s="5"/>
      <c r="B43" s="35"/>
      <c r="C43" s="35"/>
    </row>
    <row r="44" spans="1:3" x14ac:dyDescent="0.2">
      <c r="A44" s="5" t="s">
        <v>82</v>
      </c>
      <c r="B44" s="35"/>
      <c r="C44" s="35"/>
    </row>
    <row r="45" spans="1:3" x14ac:dyDescent="0.2">
      <c r="A45" s="9" t="s">
        <v>120</v>
      </c>
      <c r="B45" s="32">
        <v>448659623</v>
      </c>
      <c r="C45" s="32">
        <v>285939903</v>
      </c>
    </row>
    <row r="46" spans="1:3" x14ac:dyDescent="0.2">
      <c r="A46" s="9" t="s">
        <v>135</v>
      </c>
      <c r="B46" s="32">
        <v>3971595</v>
      </c>
      <c r="C46" s="32">
        <v>264025</v>
      </c>
    </row>
    <row r="47" spans="1:3" ht="25.5" x14ac:dyDescent="0.2">
      <c r="A47" s="24" t="s">
        <v>123</v>
      </c>
      <c r="B47" s="32">
        <v>77040585</v>
      </c>
      <c r="C47" s="32">
        <v>69541135</v>
      </c>
    </row>
    <row r="48" spans="1:3" x14ac:dyDescent="0.2">
      <c r="A48" s="9" t="s">
        <v>83</v>
      </c>
      <c r="B48" s="32">
        <v>53227575</v>
      </c>
      <c r="C48" s="32">
        <v>48781242</v>
      </c>
    </row>
    <row r="49" spans="1:3" x14ac:dyDescent="0.2">
      <c r="A49" s="9" t="s">
        <v>84</v>
      </c>
      <c r="B49" s="32">
        <v>157087526</v>
      </c>
      <c r="C49" s="32">
        <v>89647495</v>
      </c>
    </row>
    <row r="50" spans="1:3" x14ac:dyDescent="0.2">
      <c r="A50" s="9" t="s">
        <v>122</v>
      </c>
      <c r="B50" s="32">
        <v>65525433</v>
      </c>
      <c r="C50" s="32">
        <v>168126539</v>
      </c>
    </row>
    <row r="51" spans="1:3" x14ac:dyDescent="0.2">
      <c r="A51" s="5" t="s">
        <v>85</v>
      </c>
      <c r="B51" s="40">
        <f>SUM(B45:B50)</f>
        <v>805512337</v>
      </c>
      <c r="C51" s="40">
        <f>SUM(C45:C50)</f>
        <v>662300339</v>
      </c>
    </row>
    <row r="52" spans="1:3" x14ac:dyDescent="0.2">
      <c r="A52" s="5" t="s">
        <v>86</v>
      </c>
      <c r="B52" s="33">
        <f>B42+B51</f>
        <v>1293594369</v>
      </c>
      <c r="C52" s="33">
        <f>C42+C51</f>
        <v>1259864035</v>
      </c>
    </row>
    <row r="53" spans="1:3" ht="13.5" thickBot="1" x14ac:dyDescent="0.25">
      <c r="A53" s="5" t="s">
        <v>130</v>
      </c>
      <c r="B53" s="36">
        <f>B32+B52</f>
        <v>11791946470</v>
      </c>
      <c r="C53" s="36">
        <f>C32+C52</f>
        <v>9625125363</v>
      </c>
    </row>
    <row r="54" spans="1:3" ht="13.5" thickTop="1" x14ac:dyDescent="0.2">
      <c r="B54" s="54"/>
      <c r="C54" s="54"/>
    </row>
    <row r="55" spans="1:3" x14ac:dyDescent="0.2">
      <c r="B55" s="55"/>
      <c r="C55" s="55"/>
    </row>
    <row r="56" spans="1:3" hidden="1" x14ac:dyDescent="0.2">
      <c r="B56" s="55">
        <f>B53-B21</f>
        <v>0</v>
      </c>
      <c r="C56" s="55">
        <f>C53-C21</f>
        <v>0</v>
      </c>
    </row>
    <row r="57" spans="1:3" x14ac:dyDescent="0.2">
      <c r="A57" s="12"/>
    </row>
    <row r="58" spans="1:3" x14ac:dyDescent="0.2">
      <c r="A58" s="9"/>
      <c r="B58" s="32"/>
      <c r="C58" s="32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5"/>
  <sheetViews>
    <sheetView showGridLines="0" zoomScaleNormal="100" workbookViewId="0">
      <pane ySplit="2" topLeftCell="A3" activePane="bottomLeft" state="frozen"/>
      <selection pane="bottomLeft" activeCell="A19" sqref="A19"/>
    </sheetView>
  </sheetViews>
  <sheetFormatPr defaultColWidth="9.140625" defaultRowHeight="12.75" x14ac:dyDescent="0.2"/>
  <cols>
    <col min="1" max="1" width="34" style="2" bestFit="1" customWidth="1"/>
    <col min="2" max="3" width="14.42578125" style="47" bestFit="1" customWidth="1"/>
    <col min="4" max="16384" width="9.140625" style="2"/>
  </cols>
  <sheetData>
    <row r="1" spans="1:3" x14ac:dyDescent="0.2">
      <c r="A1" s="23"/>
      <c r="B1" s="43"/>
      <c r="C1" s="44"/>
    </row>
    <row r="2" spans="1:3" s="15" customFormat="1" ht="25.5" x14ac:dyDescent="0.25">
      <c r="A2" s="25" t="s">
        <v>104</v>
      </c>
      <c r="B2" s="57" t="s">
        <v>144</v>
      </c>
      <c r="C2" s="57" t="s">
        <v>145</v>
      </c>
    </row>
    <row r="3" spans="1:3" x14ac:dyDescent="0.2">
      <c r="B3" s="45"/>
      <c r="C3" s="45"/>
    </row>
    <row r="4" spans="1:3" x14ac:dyDescent="0.2">
      <c r="A4" s="16" t="s">
        <v>33</v>
      </c>
      <c r="B4" s="46"/>
      <c r="C4" s="46"/>
    </row>
    <row r="5" spans="1:3" x14ac:dyDescent="0.2">
      <c r="A5" s="9" t="s">
        <v>34</v>
      </c>
      <c r="B5" s="48">
        <v>6343642609</v>
      </c>
      <c r="C5" s="48">
        <v>3103149573</v>
      </c>
    </row>
    <row r="6" spans="1:3" x14ac:dyDescent="0.2">
      <c r="A6" s="9" t="s">
        <v>35</v>
      </c>
      <c r="B6" s="48">
        <v>22902955</v>
      </c>
      <c r="C6" s="48">
        <v>13489781</v>
      </c>
    </row>
    <row r="7" spans="1:3" x14ac:dyDescent="0.2">
      <c r="A7" s="17" t="s">
        <v>36</v>
      </c>
      <c r="B7" s="49">
        <f>SUM(B5:B6)</f>
        <v>6366545564</v>
      </c>
      <c r="C7" s="49">
        <f t="shared" ref="C7" si="0">SUM(C5:C6)</f>
        <v>3116639354</v>
      </c>
    </row>
    <row r="8" spans="1:3" x14ac:dyDescent="0.2">
      <c r="A8" s="18"/>
      <c r="B8" s="50"/>
      <c r="C8" s="50"/>
    </row>
    <row r="9" spans="1:3" x14ac:dyDescent="0.2">
      <c r="A9" s="9" t="s">
        <v>37</v>
      </c>
      <c r="B9" s="48">
        <v>132457995</v>
      </c>
      <c r="C9" s="48">
        <v>87240542</v>
      </c>
    </row>
    <row r="10" spans="1:3" x14ac:dyDescent="0.2">
      <c r="A10" s="19"/>
      <c r="B10" s="51"/>
      <c r="C10" s="51"/>
    </row>
    <row r="11" spans="1:3" x14ac:dyDescent="0.2">
      <c r="A11" s="16" t="s">
        <v>38</v>
      </c>
      <c r="B11" s="51"/>
      <c r="C11" s="51"/>
    </row>
    <row r="12" spans="1:3" x14ac:dyDescent="0.2">
      <c r="A12" s="9" t="s">
        <v>55</v>
      </c>
      <c r="B12" s="48">
        <v>-605455037</v>
      </c>
      <c r="C12" s="48">
        <v>-562856167</v>
      </c>
    </row>
    <row r="13" spans="1:3" x14ac:dyDescent="0.2">
      <c r="A13" s="9" t="s">
        <v>39</v>
      </c>
      <c r="B13" s="48">
        <v>-564780968</v>
      </c>
      <c r="C13" s="48">
        <v>-444087233</v>
      </c>
    </row>
    <row r="14" spans="1:3" x14ac:dyDescent="0.2">
      <c r="A14" s="9" t="s">
        <v>40</v>
      </c>
      <c r="B14" s="48">
        <v>-513736938</v>
      </c>
      <c r="C14" s="48">
        <v>-249251484</v>
      </c>
    </row>
    <row r="15" spans="1:3" x14ac:dyDescent="0.2">
      <c r="A15" s="9" t="s">
        <v>41</v>
      </c>
      <c r="B15" s="48">
        <v>-86380224</v>
      </c>
      <c r="C15" s="48">
        <v>-87343797</v>
      </c>
    </row>
    <row r="16" spans="1:3" x14ac:dyDescent="0.2">
      <c r="A16" s="9" t="s">
        <v>42</v>
      </c>
      <c r="B16" s="48">
        <v>-22902955</v>
      </c>
      <c r="C16" s="48">
        <v>-13489781</v>
      </c>
    </row>
    <row r="17" spans="1:3" x14ac:dyDescent="0.2">
      <c r="A17" s="9" t="s">
        <v>43</v>
      </c>
      <c r="B17" s="48">
        <v>-25907604</v>
      </c>
      <c r="C17" s="48">
        <v>-17483880</v>
      </c>
    </row>
    <row r="18" spans="1:3" x14ac:dyDescent="0.2">
      <c r="A18" s="9" t="s">
        <v>44</v>
      </c>
      <c r="B18" s="48">
        <v>-151211177</v>
      </c>
      <c r="C18" s="48">
        <v>-154445202</v>
      </c>
    </row>
    <row r="19" spans="1:3" ht="38.25" x14ac:dyDescent="0.2">
      <c r="A19" s="24" t="s">
        <v>143</v>
      </c>
      <c r="B19" s="48">
        <v>-1085014712</v>
      </c>
      <c r="C19" s="48">
        <v>0</v>
      </c>
    </row>
    <row r="20" spans="1:3" x14ac:dyDescent="0.2">
      <c r="A20" s="9" t="s">
        <v>45</v>
      </c>
      <c r="B20" s="48">
        <v>-501805891</v>
      </c>
      <c r="C20" s="48">
        <v>-495442284</v>
      </c>
    </row>
    <row r="21" spans="1:3" x14ac:dyDescent="0.2">
      <c r="A21" s="17" t="s">
        <v>46</v>
      </c>
      <c r="B21" s="52">
        <f t="shared" ref="B21" si="1">SUM(B12:B20)</f>
        <v>-3557195506</v>
      </c>
      <c r="C21" s="52">
        <f t="shared" ref="C21" si="2">SUM(C12:C20)</f>
        <v>-2024399828</v>
      </c>
    </row>
    <row r="22" spans="1:3" x14ac:dyDescent="0.2">
      <c r="A22" s="20"/>
      <c r="B22" s="51"/>
      <c r="C22" s="51"/>
    </row>
    <row r="23" spans="1:3" x14ac:dyDescent="0.2">
      <c r="A23" s="17" t="s">
        <v>56</v>
      </c>
      <c r="B23" s="52">
        <f t="shared" ref="B23:C23" si="3">B7+B21+B9</f>
        <v>2941808053</v>
      </c>
      <c r="C23" s="52">
        <f t="shared" si="3"/>
        <v>1179480068</v>
      </c>
    </row>
    <row r="24" spans="1:3" x14ac:dyDescent="0.2">
      <c r="A24" s="21"/>
      <c r="B24" s="53"/>
      <c r="C24" s="53"/>
    </row>
    <row r="25" spans="1:3" x14ac:dyDescent="0.2">
      <c r="A25" s="9" t="s">
        <v>47</v>
      </c>
      <c r="B25" s="48">
        <v>-29627595</v>
      </c>
      <c r="C25" s="48">
        <v>-36411486</v>
      </c>
    </row>
    <row r="26" spans="1:3" x14ac:dyDescent="0.2">
      <c r="A26" s="9" t="s">
        <v>48</v>
      </c>
      <c r="B26" s="48">
        <v>237997447</v>
      </c>
      <c r="C26" s="48">
        <v>61024720</v>
      </c>
    </row>
    <row r="27" spans="1:3" x14ac:dyDescent="0.2">
      <c r="A27" s="17" t="s">
        <v>103</v>
      </c>
      <c r="B27" s="52">
        <f t="shared" ref="B27" si="4">SUM(B25:B26)</f>
        <v>208369852</v>
      </c>
      <c r="C27" s="52">
        <f t="shared" ref="C27" si="5">SUM(C25:C26)</f>
        <v>24613234</v>
      </c>
    </row>
    <row r="28" spans="1:3" x14ac:dyDescent="0.2">
      <c r="A28" s="21"/>
      <c r="B28" s="53"/>
      <c r="C28" s="53"/>
    </row>
    <row r="29" spans="1:3" x14ac:dyDescent="0.2">
      <c r="A29" s="17" t="s">
        <v>57</v>
      </c>
      <c r="B29" s="52">
        <f t="shared" ref="B29:C29" si="6">B23+B27</f>
        <v>3150177905</v>
      </c>
      <c r="C29" s="52">
        <f t="shared" si="6"/>
        <v>1204093302</v>
      </c>
    </row>
    <row r="30" spans="1:3" x14ac:dyDescent="0.2">
      <c r="A30" s="21"/>
      <c r="B30" s="53"/>
      <c r="C30" s="53"/>
    </row>
    <row r="31" spans="1:3" x14ac:dyDescent="0.2">
      <c r="A31" s="9" t="s">
        <v>49</v>
      </c>
      <c r="B31" s="48">
        <v>-421161766</v>
      </c>
      <c r="C31" s="48">
        <v>-167831676</v>
      </c>
    </row>
    <row r="32" spans="1:3" x14ac:dyDescent="0.2">
      <c r="A32" s="21"/>
      <c r="B32" s="53"/>
      <c r="C32" s="53"/>
    </row>
    <row r="33" spans="1:3" x14ac:dyDescent="0.2">
      <c r="A33" s="17" t="s">
        <v>58</v>
      </c>
      <c r="B33" s="49">
        <f t="shared" ref="B33:C33" si="7">B29+B31</f>
        <v>2729016139</v>
      </c>
      <c r="C33" s="49">
        <f t="shared" si="7"/>
        <v>1036261626</v>
      </c>
    </row>
    <row r="34" spans="1:3" x14ac:dyDescent="0.2">
      <c r="B34" s="46"/>
    </row>
    <row r="35" spans="1:3" x14ac:dyDescent="0.2">
      <c r="B35" s="46"/>
    </row>
  </sheetData>
  <pageMargins left="0.7" right="0.7" top="0.75" bottom="0.75" header="0.3" footer="0.3"/>
  <pageSetup paperSize="9" orientation="portrait" r:id="rId1"/>
  <ignoredErrors>
    <ignoredError sqref="C2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5"/>
  <sheetViews>
    <sheetView showGridLines="0" zoomScaleNormal="100" workbookViewId="0">
      <pane ySplit="2" topLeftCell="A3" activePane="bottomLeft" state="frozen"/>
      <selection pane="bottomLeft" activeCell="A27" sqref="A27"/>
    </sheetView>
  </sheetViews>
  <sheetFormatPr defaultColWidth="9.140625" defaultRowHeight="12.75" x14ac:dyDescent="0.25"/>
  <cols>
    <col min="1" max="1" width="36.5703125" style="61" customWidth="1"/>
    <col min="2" max="3" width="14.42578125" style="79" bestFit="1" customWidth="1"/>
    <col min="4" max="16384" width="9.140625" style="61"/>
  </cols>
  <sheetData>
    <row r="1" spans="1:3" x14ac:dyDescent="0.25">
      <c r="A1" s="58"/>
      <c r="B1" s="59"/>
      <c r="C1" s="60"/>
    </row>
    <row r="2" spans="1:3" ht="25.5" x14ac:dyDescent="0.25">
      <c r="A2" s="62" t="s">
        <v>104</v>
      </c>
      <c r="B2" s="63" t="s">
        <v>146</v>
      </c>
      <c r="C2" s="63" t="s">
        <v>147</v>
      </c>
    </row>
    <row r="3" spans="1:3" ht="12.6" customHeight="1" x14ac:dyDescent="0.25">
      <c r="B3" s="64"/>
      <c r="C3" s="64"/>
    </row>
    <row r="4" spans="1:3" x14ac:dyDescent="0.25">
      <c r="A4" s="65" t="s">
        <v>124</v>
      </c>
      <c r="B4" s="66"/>
      <c r="C4" s="66"/>
    </row>
    <row r="5" spans="1:3" x14ac:dyDescent="0.25">
      <c r="A5" s="11" t="s">
        <v>132</v>
      </c>
      <c r="B5" s="67">
        <v>6343642609</v>
      </c>
      <c r="C5" s="67">
        <v>3103149573</v>
      </c>
    </row>
    <row r="6" spans="1:3" x14ac:dyDescent="0.25">
      <c r="A6" s="11" t="s">
        <v>133</v>
      </c>
      <c r="B6" s="67">
        <v>22902955</v>
      </c>
      <c r="C6" s="67">
        <v>13489781</v>
      </c>
    </row>
    <row r="7" spans="1:3" x14ac:dyDescent="0.25">
      <c r="A7" s="68" t="s">
        <v>87</v>
      </c>
      <c r="B7" s="69">
        <f>SUM(B5:B6)</f>
        <v>6366545564</v>
      </c>
      <c r="C7" s="69">
        <f t="shared" ref="C7" si="0">SUM(C5:C6)</f>
        <v>3116639354</v>
      </c>
    </row>
    <row r="8" spans="1:3" x14ac:dyDescent="0.25">
      <c r="A8" s="70"/>
      <c r="B8" s="71"/>
      <c r="C8" s="71"/>
    </row>
    <row r="9" spans="1:3" x14ac:dyDescent="0.25">
      <c r="A9" s="11" t="s">
        <v>88</v>
      </c>
      <c r="B9" s="67">
        <v>132457995</v>
      </c>
      <c r="C9" s="67">
        <v>87240542</v>
      </c>
    </row>
    <row r="10" spans="1:3" x14ac:dyDescent="0.25">
      <c r="A10" s="72"/>
      <c r="B10" s="73"/>
      <c r="C10" s="73"/>
    </row>
    <row r="11" spans="1:3" x14ac:dyDescent="0.25">
      <c r="A11" s="65" t="s">
        <v>89</v>
      </c>
      <c r="B11" s="73"/>
      <c r="C11" s="73"/>
    </row>
    <row r="12" spans="1:3" x14ac:dyDescent="0.25">
      <c r="A12" s="11" t="s">
        <v>90</v>
      </c>
      <c r="B12" s="67">
        <v>-605455037</v>
      </c>
      <c r="C12" s="67">
        <v>-562856167</v>
      </c>
    </row>
    <row r="13" spans="1:3" x14ac:dyDescent="0.25">
      <c r="A13" s="11" t="s">
        <v>91</v>
      </c>
      <c r="B13" s="67">
        <v>-564780968</v>
      </c>
      <c r="C13" s="67">
        <v>-444087233</v>
      </c>
    </row>
    <row r="14" spans="1:3" x14ac:dyDescent="0.25">
      <c r="A14" s="11" t="s">
        <v>92</v>
      </c>
      <c r="B14" s="67">
        <v>-513736938</v>
      </c>
      <c r="C14" s="67">
        <v>-249251484</v>
      </c>
    </row>
    <row r="15" spans="1:3" x14ac:dyDescent="0.25">
      <c r="A15" s="11" t="s">
        <v>93</v>
      </c>
      <c r="B15" s="67">
        <v>-86380224</v>
      </c>
      <c r="C15" s="67">
        <v>-87343797</v>
      </c>
    </row>
    <row r="16" spans="1:3" x14ac:dyDescent="0.25">
      <c r="A16" s="11" t="s">
        <v>94</v>
      </c>
      <c r="B16" s="67">
        <v>-22902955</v>
      </c>
      <c r="C16" s="67">
        <v>-13489781</v>
      </c>
    </row>
    <row r="17" spans="1:3" x14ac:dyDescent="0.25">
      <c r="A17" s="11" t="s">
        <v>95</v>
      </c>
      <c r="B17" s="67">
        <v>-25907604</v>
      </c>
      <c r="C17" s="67">
        <v>-17483880</v>
      </c>
    </row>
    <row r="18" spans="1:3" x14ac:dyDescent="0.25">
      <c r="A18" s="11" t="s">
        <v>96</v>
      </c>
      <c r="B18" s="67">
        <v>-151211177</v>
      </c>
      <c r="C18" s="67">
        <v>-154445202</v>
      </c>
    </row>
    <row r="19" spans="1:3" ht="27" customHeight="1" x14ac:dyDescent="0.25">
      <c r="A19" s="74" t="s">
        <v>142</v>
      </c>
      <c r="B19" s="67">
        <v>-1085014712</v>
      </c>
      <c r="C19" s="67">
        <v>0</v>
      </c>
    </row>
    <row r="20" spans="1:3" x14ac:dyDescent="0.25">
      <c r="A20" s="11" t="s">
        <v>97</v>
      </c>
      <c r="B20" s="67">
        <v>-501805891</v>
      </c>
      <c r="C20" s="67">
        <v>-495442284</v>
      </c>
    </row>
    <row r="21" spans="1:3" x14ac:dyDescent="0.25">
      <c r="A21" s="68" t="s">
        <v>98</v>
      </c>
      <c r="B21" s="75">
        <f t="shared" ref="B21:C21" si="1">SUM(B12:B20)</f>
        <v>-3557195506</v>
      </c>
      <c r="C21" s="75">
        <f t="shared" si="1"/>
        <v>-2024399828</v>
      </c>
    </row>
    <row r="22" spans="1:3" x14ac:dyDescent="0.25">
      <c r="A22" s="76"/>
      <c r="B22" s="73"/>
      <c r="C22" s="73"/>
    </row>
    <row r="23" spans="1:3" x14ac:dyDescent="0.25">
      <c r="A23" s="68" t="s">
        <v>99</v>
      </c>
      <c r="B23" s="75">
        <f t="shared" ref="B23:C23" si="2">B7+B21+B9</f>
        <v>2941808053</v>
      </c>
      <c r="C23" s="75">
        <f t="shared" si="2"/>
        <v>1179480068</v>
      </c>
    </row>
    <row r="24" spans="1:3" x14ac:dyDescent="0.25">
      <c r="A24" s="77"/>
      <c r="B24" s="78"/>
      <c r="C24" s="78"/>
    </row>
    <row r="25" spans="1:3" x14ac:dyDescent="0.25">
      <c r="A25" s="11" t="s">
        <v>125</v>
      </c>
      <c r="B25" s="67">
        <v>-29627595</v>
      </c>
      <c r="C25" s="67">
        <v>-36411486</v>
      </c>
    </row>
    <row r="26" spans="1:3" x14ac:dyDescent="0.25">
      <c r="A26" s="11" t="s">
        <v>126</v>
      </c>
      <c r="B26" s="67">
        <v>237997447</v>
      </c>
      <c r="C26" s="67">
        <v>61024720</v>
      </c>
    </row>
    <row r="27" spans="1:3" x14ac:dyDescent="0.25">
      <c r="A27" s="68" t="s">
        <v>127</v>
      </c>
      <c r="B27" s="75">
        <f t="shared" ref="B27" si="3">SUM(B25:B26)</f>
        <v>208369852</v>
      </c>
      <c r="C27" s="75">
        <f t="shared" ref="C27" si="4">SUM(C25:C26)</f>
        <v>24613234</v>
      </c>
    </row>
    <row r="28" spans="1:3" x14ac:dyDescent="0.25">
      <c r="A28" s="77"/>
      <c r="B28" s="78"/>
      <c r="C28" s="78"/>
    </row>
    <row r="29" spans="1:3" x14ac:dyDescent="0.25">
      <c r="A29" s="68" t="s">
        <v>100</v>
      </c>
      <c r="B29" s="75">
        <f t="shared" ref="B29:C29" si="5">B23+B27</f>
        <v>3150177905</v>
      </c>
      <c r="C29" s="75">
        <f t="shared" si="5"/>
        <v>1204093302</v>
      </c>
    </row>
    <row r="30" spans="1:3" x14ac:dyDescent="0.25">
      <c r="A30" s="77"/>
      <c r="B30" s="78"/>
      <c r="C30" s="78"/>
    </row>
    <row r="31" spans="1:3" x14ac:dyDescent="0.25">
      <c r="A31" s="11" t="s">
        <v>101</v>
      </c>
      <c r="B31" s="67">
        <v>-421161766</v>
      </c>
      <c r="C31" s="67">
        <v>-167831676</v>
      </c>
    </row>
    <row r="32" spans="1:3" x14ac:dyDescent="0.25">
      <c r="A32" s="77"/>
      <c r="B32" s="78"/>
      <c r="C32" s="78"/>
    </row>
    <row r="33" spans="1:3" x14ac:dyDescent="0.25">
      <c r="A33" s="68" t="s">
        <v>102</v>
      </c>
      <c r="B33" s="69">
        <f t="shared" ref="B33:C33" si="6">B29+B31</f>
        <v>2729016139</v>
      </c>
      <c r="C33" s="69">
        <f t="shared" si="6"/>
        <v>1036261626</v>
      </c>
    </row>
    <row r="34" spans="1:3" x14ac:dyDescent="0.25">
      <c r="B34" s="66"/>
      <c r="C34" s="66"/>
    </row>
    <row r="35" spans="1:3" x14ac:dyDescent="0.25">
      <c r="B35" s="66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BS_RO_31.12.2022</vt:lpstr>
      <vt:lpstr>BS_EN_31.12.2022</vt:lpstr>
      <vt:lpstr>PL_RO_31.12.2022</vt:lpstr>
      <vt:lpstr>PL_EN_31.12.2022</vt:lpstr>
      <vt:lpstr>BS_EN_31.12.2022!Print_Area</vt:lpstr>
      <vt:lpstr>BS_RO_31.12.2022!Print_Area</vt:lpstr>
      <vt:lpstr>PL_EN_31.12.2022!Print_Area</vt:lpstr>
      <vt:lpstr>PL_RO_31.12.2022!Print_Area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Albeanu Cristina-Nicoleta</cp:lastModifiedBy>
  <cp:lastPrinted>2018-03-15T10:10:50Z</cp:lastPrinted>
  <dcterms:created xsi:type="dcterms:W3CDTF">2018-03-05T06:48:06Z</dcterms:created>
  <dcterms:modified xsi:type="dcterms:W3CDTF">2023-02-14T14:22:25Z</dcterms:modified>
</cp:coreProperties>
</file>