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4. Raportare Trim III 2022\14. DCRI pt publicare 11.11.2022\"/>
    </mc:Choice>
  </mc:AlternateContent>
  <xr:revisionPtr revIDLastSave="0" documentId="13_ncr:1_{851BB0DE-EB5A-4756-A025-7477DCA0EAB9}" xr6:coauthVersionLast="36" xr6:coauthVersionMax="36" xr10:uidLastSave="{00000000-0000-0000-0000-000000000000}"/>
  <bookViews>
    <workbookView xWindow="0" yWindow="0" windowWidth="28800" windowHeight="12225" tabRatio="891" activeTab="1" xr2:uid="{00000000-000D-0000-FFFF-FFFF00000000}"/>
  </bookViews>
  <sheets>
    <sheet name="BS_RO_30.09.2022" sheetId="2" r:id="rId1"/>
    <sheet name="BS_EN_30.09.2022" sheetId="4" r:id="rId2"/>
    <sheet name="PL_RO_30.09.2022" sheetId="6" r:id="rId3"/>
    <sheet name="PL_EN_30.09.2022" sheetId="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BS_EN_30.09.2022!$A$2:$C$53</definedName>
    <definedName name="_xlnm.Print_Area" localSheetId="0">BS_RO_30.09.2022!$A$2:$C$53</definedName>
    <definedName name="_xlnm.Print_Area" localSheetId="3">PL_EN_30.09.2022!$A$3:$C$33</definedName>
    <definedName name="_xlnm.Print_Area" localSheetId="2">PL_RO_30.09.2022!$A$3:$C$33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7" i="7" l="1"/>
  <c r="D27" i="7"/>
  <c r="C27" i="7"/>
  <c r="B27" i="7"/>
  <c r="E21" i="7"/>
  <c r="D21" i="7"/>
  <c r="C21" i="7"/>
  <c r="B21" i="7"/>
  <c r="E7" i="7"/>
  <c r="E23" i="7" s="1"/>
  <c r="E29" i="7" s="1"/>
  <c r="E33" i="7" s="1"/>
  <c r="D7" i="7"/>
  <c r="D23" i="7" s="1"/>
  <c r="D29" i="7" s="1"/>
  <c r="D33" i="7" s="1"/>
  <c r="C7" i="7"/>
  <c r="C23" i="7" s="1"/>
  <c r="C29" i="7" s="1"/>
  <c r="C33" i="7" s="1"/>
  <c r="B7" i="7"/>
  <c r="B23" i="7" s="1"/>
  <c r="B29" i="7" s="1"/>
  <c r="B33" i="7" s="1"/>
  <c r="C21" i="6"/>
  <c r="E27" i="6"/>
  <c r="E21" i="6"/>
  <c r="E7" i="6"/>
  <c r="E23" i="6" s="1"/>
  <c r="E29" i="6" s="1"/>
  <c r="E33" i="6" s="1"/>
  <c r="C27" i="6"/>
  <c r="C7" i="6"/>
  <c r="C53" i="4"/>
  <c r="C58" i="4" s="1"/>
  <c r="C52" i="4"/>
  <c r="B52" i="4"/>
  <c r="C51" i="4"/>
  <c r="B51" i="4"/>
  <c r="C42" i="4"/>
  <c r="B42" i="4"/>
  <c r="C32" i="4"/>
  <c r="B32" i="4"/>
  <c r="B53" i="4" s="1"/>
  <c r="B58" i="4" s="1"/>
  <c r="C21" i="4"/>
  <c r="B21" i="4"/>
  <c r="C20" i="4"/>
  <c r="B20" i="4"/>
  <c r="C12" i="4"/>
  <c r="B12" i="4"/>
  <c r="C12" i="2"/>
  <c r="B12" i="2"/>
  <c r="C23" i="6" l="1"/>
  <c r="C29" i="6" s="1"/>
  <c r="C33" i="6" s="1"/>
  <c r="C51" i="2" l="1"/>
  <c r="B51" i="2"/>
  <c r="B32" i="2"/>
  <c r="C32" i="2"/>
  <c r="D27" i="6" l="1"/>
  <c r="B27" i="6"/>
  <c r="D21" i="6"/>
  <c r="B21" i="6"/>
  <c r="D7" i="6"/>
  <c r="B7" i="6"/>
  <c r="D23" i="6" l="1"/>
  <c r="D29" i="6" s="1"/>
  <c r="D33" i="6" s="1"/>
  <c r="B23" i="6"/>
  <c r="B29" i="6" s="1"/>
  <c r="B33" i="6" s="1"/>
  <c r="C20" i="2" l="1"/>
  <c r="B20" i="2"/>
  <c r="C42" i="2" l="1"/>
  <c r="C52" i="2" l="1"/>
  <c r="B42" i="2"/>
  <c r="B52" i="2" l="1"/>
  <c r="C21" i="2"/>
  <c r="C58" i="2" s="1"/>
  <c r="B53" i="2" l="1"/>
  <c r="C53" i="2"/>
  <c r="B21" i="2" l="1"/>
  <c r="B58" i="2" s="1"/>
</calcChain>
</file>

<file path=xl/sharedStrings.xml><?xml version="1.0" encoding="utf-8"?>
<sst xmlns="http://schemas.openxmlformats.org/spreadsheetml/2006/main" count="154" uniqueCount="151">
  <si>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</si>
  <si>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</si>
  <si>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</si>
  <si>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</si>
  <si>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</si>
  <si>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</si>
  <si>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</si>
  <si>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</si>
  <si>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</si>
  <si>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</si>
  <si>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</si>
  <si>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</si>
  <si>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</si>
  <si>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</si>
  <si>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</si>
  <si>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</si>
  <si>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</si>
  <si>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</si>
  <si>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</si>
  <si>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</si>
  <si>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</si>
  <si>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</si>
  <si>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</si>
  <si>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</si>
  <si>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</si>
  <si>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</si>
  <si>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</si>
  <si>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</si>
  <si>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</si>
  <si>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</si>
  <si>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</si>
  <si>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</si>
  <si>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</si>
  <si>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</si>
  <si>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</si>
  <si>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</si>
  <si>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</si>
  <si>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</si>
  <si>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</si>
  <si>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</si>
  <si>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</si>
  <si>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</si>
  <si>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</si>
  <si>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</si>
  <si>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</si>
  <si>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</si>
  <si>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</si>
  <si>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</si>
  <si>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</si>
  <si>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</si>
  <si>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</si>
  <si>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</si>
  <si>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</si>
  <si>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</si>
  <si>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</si>
  <si>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</si>
  <si>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</si>
  <si>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</si>
  <si>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</si>
  <si>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</si>
  <si>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</si>
  <si>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</si>
  <si>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</si>
  <si>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</si>
  <si>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</si>
  <si>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</si>
  <si>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</si>
  <si>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</si>
  <si>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</si>
  <si>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</si>
  <si>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</si>
  <si>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</si>
  <si>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</si>
  <si>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</si>
  <si>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</si>
  <si>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</si>
  <si>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</si>
  <si>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</si>
  <si>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</si>
  <si>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</si>
  <si>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</si>
  <si>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</si>
  <si>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</si>
  <si>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</si>
  <si>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</si>
  <si>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</si>
  <si>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</si>
  <si>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</si>
  <si>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</si>
  <si>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</si>
  <si>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</si>
  <si>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</si>
  <si>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</si>
  <si>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</si>
  <si>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</si>
  <si>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</si>
  <si>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</si>
  <si>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</si>
  <si>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</si>
  <si>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</si>
  <si>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</si>
  <si>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</si>
  <si>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</si>
  <si>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</si>
  <si>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</si>
  <si>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</si>
  <si>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Investitii financiare in filiale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</si>
  <si>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</si>
  <si>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</si>
  <si>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</si>
  <si>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</si>
  <si>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</si>
  <si>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</si>
  <si>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</si>
  <si>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</si>
  <si>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</si>
  <si>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</si>
  <si>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</si>
  <si>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</si>
  <si>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</si>
  <si>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</si>
  <si>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</si>
  <si>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</si>
  <si>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Total shareholder's equity</t>
  </si>
  <si>
    <t>Non-current liabilities</t>
  </si>
  <si>
    <t>Total equity and liabilities</t>
  </si>
  <si>
    <t>Total non-current liabilities</t>
  </si>
  <si>
    <t>Equity</t>
  </si>
  <si>
    <t>Current portion of lease liabilities</t>
  </si>
  <si>
    <t>Incomes</t>
  </si>
  <si>
    <t>Proceeds from the sale of electric power</t>
  </si>
  <si>
    <t>Proceeds from electric power transmission</t>
  </si>
  <si>
    <t>Financial expenses</t>
  </si>
  <si>
    <t>Financial revenues</t>
  </si>
  <si>
    <t>Net financial result</t>
  </si>
  <si>
    <t>Perioada de 3 luni incheiata la 
30 septembrie 2021
(neauditat)</t>
  </si>
  <si>
    <t>Perioada de 9 luni incheiata la 
30 septembrie 2021
(neauditat)</t>
  </si>
  <si>
    <t>3 months period ended on 
September 30, 2021
(unaudited)</t>
  </si>
  <si>
    <t>9 months period ended on 
September 30, 2021
(unaudited)</t>
  </si>
  <si>
    <t>Investitii financiare in entitati asociate</t>
  </si>
  <si>
    <t>30 septembrie 
2022
(neauditat)</t>
  </si>
  <si>
    <t>31 decembrie 2021
(auditat)</t>
  </si>
  <si>
    <t>September 30, 
2022
(unaudited)</t>
  </si>
  <si>
    <t>December 31, 
2021
(audited)</t>
  </si>
  <si>
    <t>Financial investment in associates</t>
  </si>
  <si>
    <t>Perioada de 3 luni incheiata la 
30 septembrie 2022
(neauditat)</t>
  </si>
  <si>
    <t>Perioada de 9 luni incheiata la 
30 septembrie 2022
(neauditat)</t>
  </si>
  <si>
    <t>Cheltuieli cu impozitul pe venitul suplimentar / Contributia la Fondul de Tranzitie Energetica</t>
  </si>
  <si>
    <t>3 months period ended on 
September 30, 2022
(unaudited)</t>
  </si>
  <si>
    <t>9 months period ended on 
September 30, 2022
(unaudited)</t>
  </si>
  <si>
    <t>Windfall tax expenses for electricity producers / Contribution to the Energy Transition Fund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</si>
</sst>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.00\ _l_e_i_-;\-* #,##0.00\ _l_e_i_-;_-* &quot;-&quot;??\ _l_e_i_-;_-@_-"/>
  </numFmts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  <font>
      <u/>
      <sz val="10"/>
      <color rgb="FFFF0000"/>
      <name val="Times New Roman"/>
      <family val="1"/>
    </font>
    <font>
      <u/>
      <sz val="9.5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5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0" fontId="3" fillId="0" borderId="0"/>
    <xf numFmtId="0" fontId="11" fillId="2" borderId="1" applyNumberFormat="0" applyAlignment="0" applyProtection="0"/>
    <xf numFmtId="167" fontId="3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4">
    <xf numFmtId="0" fontId="0" fillId="0" borderId="0" xfId="0"/>
    <xf numFmtId="0" fontId="8" fillId="0" borderId="0" xfId="3" applyFont="1" applyFill="1" applyAlignment="1">
      <alignment horizontal="left"/>
    </xf>
    <xf numFmtId="0" fontId="8" fillId="0" borderId="0" xfId="3" applyFont="1" applyFill="1" applyAlignment="1">
      <alignment horizontal="left" vertical="top"/>
    </xf>
    <xf numFmtId="0" fontId="6" fillId="0" borderId="0" xfId="3" applyFont="1" applyFill="1"/>
    <xf numFmtId="166" fontId="8" fillId="0" borderId="0" xfId="3" applyNumberFormat="1" applyFont="1" applyFill="1"/>
    <xf numFmtId="0" fontId="8" fillId="0" borderId="0" xfId="3" applyFont="1" applyFill="1"/>
    <xf numFmtId="0" fontId="8" fillId="0" borderId="0" xfId="3" applyFont="1" applyFill="1" applyAlignment="1">
      <alignment horizontal="left" wrapText="1"/>
    </xf>
    <xf numFmtId="0" fontId="7" fillId="0" borderId="0" xfId="3" applyFont="1" applyFill="1" applyAlignment="1">
      <alignment horizontal="right"/>
    </xf>
    <xf numFmtId="0" fontId="6" fillId="0" borderId="0" xfId="3" applyFont="1" applyFill="1" applyBorder="1" applyAlignment="1">
      <alignment horizontal="right" wrapText="1"/>
    </xf>
    <xf numFmtId="0" fontId="5" fillId="0" borderId="0" xfId="12" applyFont="1" applyFill="1" applyAlignment="1">
      <alignment vertical="center" wrapText="1"/>
    </xf>
    <xf numFmtId="0" fontId="8" fillId="0" borderId="0" xfId="12" applyFont="1"/>
    <xf numFmtId="0" fontId="6" fillId="0" borderId="0" xfId="12" applyFont="1" applyFill="1" applyAlignment="1">
      <alignment vertical="center"/>
    </xf>
    <xf numFmtId="0" fontId="8" fillId="0" borderId="0" xfId="12" applyFont="1" applyAlignment="1">
      <alignment vertical="center"/>
    </xf>
    <xf numFmtId="0" fontId="6" fillId="0" borderId="0" xfId="12" applyFont="1"/>
    <xf numFmtId="9" fontId="6" fillId="0" borderId="0" xfId="14" applyFont="1" applyFill="1"/>
    <xf numFmtId="9" fontId="8" fillId="0" borderId="0" xfId="14" applyFont="1" applyFill="1"/>
    <xf numFmtId="0" fontId="6" fillId="0" borderId="0" xfId="12" applyFont="1" applyAlignment="1">
      <alignment horizontal="right" vertical="center"/>
    </xf>
    <xf numFmtId="0" fontId="4" fillId="0" borderId="0" xfId="12" applyFont="1" applyAlignment="1">
      <alignment horizontal="right" vertical="center"/>
    </xf>
    <xf numFmtId="166" fontId="6" fillId="0" borderId="0" xfId="13" applyNumberFormat="1" applyFont="1" applyFill="1" applyBorder="1" applyAlignment="1">
      <alignment horizontal="right" wrapText="1"/>
    </xf>
    <xf numFmtId="0" fontId="5" fillId="0" borderId="0" xfId="1" applyFont="1" applyFill="1" applyAlignment="1">
      <alignment horizontal="left" vertical="top"/>
    </xf>
    <xf numFmtId="0" fontId="4" fillId="0" borderId="0" xfId="1" applyFont="1" applyAlignment="1">
      <alignment horizontal="right" vertical="top"/>
    </xf>
    <xf numFmtId="0" fontId="8" fillId="0" borderId="0" xfId="1" applyFont="1" applyAlignment="1">
      <alignment vertical="top"/>
    </xf>
    <xf numFmtId="0" fontId="6" fillId="0" borderId="0" xfId="1" applyFont="1" applyFill="1" applyAlignment="1">
      <alignment vertical="top"/>
    </xf>
    <xf numFmtId="0" fontId="8" fillId="0" borderId="0" xfId="1" applyFont="1" applyFill="1" applyAlignment="1">
      <alignment vertical="top"/>
    </xf>
    <xf numFmtId="166" fontId="8" fillId="0" borderId="0" xfId="1" applyNumberFormat="1" applyFont="1" applyAlignment="1">
      <alignment vertical="top"/>
    </xf>
    <xf numFmtId="0" fontId="9" fillId="0" borderId="0" xfId="1" applyFont="1" applyAlignment="1">
      <alignment horizontal="right" vertical="top"/>
    </xf>
    <xf numFmtId="0" fontId="8" fillId="0" borderId="0" xfId="1" applyFont="1" applyAlignment="1">
      <alignment horizontal="right" vertical="top"/>
    </xf>
    <xf numFmtId="0" fontId="6" fillId="0" borderId="0" xfId="3" applyFont="1" applyFill="1" applyAlignment="1">
      <alignment vertical="top"/>
    </xf>
    <xf numFmtId="0" fontId="13" fillId="0" borderId="0" xfId="3" applyFont="1" applyFill="1" applyAlignment="1">
      <alignment horizontal="right" vertical="top" wrapText="1"/>
    </xf>
    <xf numFmtId="166" fontId="7" fillId="0" borderId="0" xfId="3" applyNumberFormat="1" applyFont="1" applyFill="1" applyAlignment="1">
      <alignment horizontal="right" vertical="top" wrapText="1"/>
    </xf>
    <xf numFmtId="0" fontId="7" fillId="0" borderId="0" xfId="3" applyFont="1" applyFill="1" applyAlignment="1">
      <alignment horizontal="right" vertical="top" wrapText="1"/>
    </xf>
    <xf numFmtId="3" fontId="8" fillId="0" borderId="0" xfId="2" applyNumberFormat="1" applyFont="1" applyFill="1" applyAlignment="1">
      <alignment horizontal="right" vertical="top"/>
    </xf>
    <xf numFmtId="3" fontId="6" fillId="0" borderId="2" xfId="1" applyNumberFormat="1" applyFont="1" applyFill="1" applyBorder="1" applyAlignment="1">
      <alignment horizontal="right" vertical="top"/>
    </xf>
    <xf numFmtId="3" fontId="6" fillId="0" borderId="0" xfId="1" applyNumberFormat="1" applyFont="1" applyFill="1" applyAlignment="1">
      <alignment horizontal="right" vertical="top"/>
    </xf>
    <xf numFmtId="3" fontId="7" fillId="0" borderId="0" xfId="3" applyNumberFormat="1" applyFont="1" applyFill="1" applyAlignment="1">
      <alignment horizontal="right" vertical="top" wrapText="1"/>
    </xf>
    <xf numFmtId="0" fontId="6" fillId="0" borderId="0" xfId="3" applyFont="1" applyFill="1" applyAlignment="1">
      <alignment horizontal="justify" vertical="top"/>
    </xf>
    <xf numFmtId="3" fontId="6" fillId="0" borderId="3" xfId="1" applyNumberFormat="1" applyFont="1" applyFill="1" applyBorder="1" applyAlignment="1">
      <alignment horizontal="right" vertical="top"/>
    </xf>
    <xf numFmtId="3" fontId="8" fillId="0" borderId="0" xfId="1" applyNumberFormat="1" applyFont="1" applyFill="1" applyAlignment="1">
      <alignment horizontal="right" vertical="top"/>
    </xf>
    <xf numFmtId="0" fontId="10" fillId="0" borderId="0" xfId="3" applyFont="1" applyFill="1" applyAlignment="1">
      <alignment horizontal="left" vertical="top"/>
    </xf>
    <xf numFmtId="3" fontId="10" fillId="0" borderId="0" xfId="2" applyNumberFormat="1" applyFont="1" applyFill="1" applyAlignment="1">
      <alignment horizontal="right" vertical="top"/>
    </xf>
    <xf numFmtId="3" fontId="12" fillId="0" borderId="0" xfId="2" applyNumberFormat="1" applyFont="1" applyFill="1" applyAlignment="1">
      <alignment horizontal="right" vertical="top"/>
    </xf>
    <xf numFmtId="0" fontId="8" fillId="0" borderId="0" xfId="3" applyFont="1" applyFill="1" applyAlignment="1">
      <alignment horizontal="left" vertical="top" wrapText="1"/>
    </xf>
    <xf numFmtId="3" fontId="6" fillId="0" borderId="2" xfId="2" applyNumberFormat="1" applyFont="1" applyFill="1" applyBorder="1" applyAlignment="1">
      <alignment horizontal="right" vertical="top"/>
    </xf>
    <xf numFmtId="165" fontId="5" fillId="0" borderId="0" xfId="11" applyFont="1" applyFill="1" applyAlignment="1">
      <alignment horizontal="right" vertical="top"/>
    </xf>
    <xf numFmtId="0" fontId="7" fillId="0" borderId="0" xfId="3" applyFont="1" applyFill="1" applyAlignment="1">
      <alignment horizontal="right" vertical="top"/>
    </xf>
    <xf numFmtId="166" fontId="8" fillId="0" borderId="0" xfId="2" applyNumberFormat="1" applyFont="1" applyFill="1" applyAlignment="1">
      <alignment vertical="top"/>
    </xf>
    <xf numFmtId="0" fontId="13" fillId="0" borderId="0" xfId="3" applyFont="1" applyFill="1" applyAlignment="1">
      <alignment horizontal="right" vertical="top"/>
    </xf>
    <xf numFmtId="166" fontId="8" fillId="0" borderId="0" xfId="1" applyNumberFormat="1" applyFont="1" applyFill="1" applyAlignment="1">
      <alignment vertical="top"/>
    </xf>
    <xf numFmtId="49" fontId="6" fillId="3" borderId="2" xfId="1" applyNumberFormat="1" applyFont="1" applyFill="1" applyBorder="1" applyAlignment="1">
      <alignment horizontal="right" vertical="top" wrapText="1"/>
    </xf>
    <xf numFmtId="0" fontId="15" fillId="0" borderId="0" xfId="3" applyFont="1" applyFill="1" applyAlignment="1">
      <alignment horizontal="left" vertical="top"/>
    </xf>
    <xf numFmtId="3" fontId="16" fillId="0" borderId="0" xfId="2" applyNumberFormat="1" applyFont="1" applyFill="1" applyAlignment="1">
      <alignment horizontal="right" vertical="top"/>
    </xf>
    <xf numFmtId="0" fontId="15" fillId="0" borderId="0" xfId="1" applyFont="1" applyAlignment="1">
      <alignment vertical="top"/>
    </xf>
    <xf numFmtId="3" fontId="7" fillId="0" borderId="0" xfId="3" applyNumberFormat="1" applyFont="1" applyFill="1" applyAlignment="1">
      <alignment horizontal="right" vertical="top"/>
    </xf>
    <xf numFmtId="0" fontId="5" fillId="0" borderId="0" xfId="12" applyFont="1" applyFill="1" applyAlignment="1">
      <alignment vertical="top" wrapText="1"/>
    </xf>
    <xf numFmtId="165" fontId="6" fillId="0" borderId="0" xfId="12" applyNumberFormat="1" applyFont="1" applyAlignment="1">
      <alignment horizontal="right" vertical="top"/>
    </xf>
    <xf numFmtId="165" fontId="4" fillId="0" borderId="0" xfId="12" applyNumberFormat="1" applyFont="1" applyAlignment="1">
      <alignment horizontal="right" vertical="top"/>
    </xf>
    <xf numFmtId="0" fontId="8" fillId="0" borderId="0" xfId="12" applyFont="1" applyAlignment="1">
      <alignment vertical="top"/>
    </xf>
    <xf numFmtId="0" fontId="6" fillId="0" borderId="0" xfId="12" applyFont="1" applyFill="1" applyAlignment="1">
      <alignment vertical="top"/>
    </xf>
    <xf numFmtId="165" fontId="6" fillId="0" borderId="0" xfId="3" applyNumberFormat="1" applyFont="1" applyFill="1" applyBorder="1" applyAlignment="1">
      <alignment horizontal="right" vertical="top" wrapText="1"/>
    </xf>
    <xf numFmtId="0" fontId="6" fillId="0" borderId="0" xfId="12" applyFont="1" applyAlignment="1">
      <alignment vertical="top"/>
    </xf>
    <xf numFmtId="165" fontId="6" fillId="0" borderId="0" xfId="13" applyNumberFormat="1" applyFont="1" applyFill="1" applyBorder="1" applyAlignment="1">
      <alignment horizontal="right" vertical="top" wrapText="1"/>
    </xf>
    <xf numFmtId="164" fontId="8" fillId="0" borderId="0" xfId="13" applyNumberFormat="1" applyFont="1" applyFill="1" applyAlignment="1">
      <alignment horizontal="right" vertical="top"/>
    </xf>
    <xf numFmtId="164" fontId="6" fillId="0" borderId="2" xfId="13" applyNumberFormat="1" applyFont="1" applyBorder="1" applyAlignment="1">
      <alignment horizontal="right" vertical="top"/>
    </xf>
    <xf numFmtId="9" fontId="6" fillId="0" borderId="0" xfId="14" applyFont="1" applyFill="1" applyAlignment="1">
      <alignment vertical="top"/>
    </xf>
    <xf numFmtId="164" fontId="6" fillId="0" borderId="0" xfId="13" applyNumberFormat="1" applyFont="1" applyBorder="1" applyAlignment="1">
      <alignment horizontal="right" vertical="top"/>
    </xf>
    <xf numFmtId="9" fontId="8" fillId="0" borderId="0" xfId="14" applyFont="1" applyFill="1" applyAlignment="1">
      <alignment vertical="top"/>
    </xf>
    <xf numFmtId="164" fontId="7" fillId="0" borderId="0" xfId="13" applyNumberFormat="1" applyFont="1" applyFill="1" applyAlignment="1">
      <alignment horizontal="right" vertical="top"/>
    </xf>
    <xf numFmtId="164" fontId="6" fillId="0" borderId="2" xfId="13" applyNumberFormat="1" applyFont="1" applyFill="1" applyBorder="1" applyAlignment="1">
      <alignment horizontal="right" vertical="top"/>
    </xf>
    <xf numFmtId="166" fontId="8" fillId="0" borderId="0" xfId="3" applyNumberFormat="1" applyFont="1" applyFill="1" applyAlignment="1">
      <alignment vertical="top"/>
    </xf>
    <xf numFmtId="0" fontId="8" fillId="0" borderId="0" xfId="3" applyFont="1" applyFill="1" applyAlignment="1">
      <alignment vertical="top"/>
    </xf>
    <xf numFmtId="164" fontId="8" fillId="0" borderId="0" xfId="13" applyNumberFormat="1" applyFont="1" applyAlignment="1">
      <alignment horizontal="right" vertical="top"/>
    </xf>
    <xf numFmtId="165" fontId="7" fillId="0" borderId="0" xfId="3" applyNumberFormat="1" applyFont="1" applyFill="1" applyAlignment="1">
      <alignment horizontal="right" vertical="top"/>
    </xf>
    <xf numFmtId="49" fontId="6" fillId="3" borderId="2" xfId="12" applyNumberFormat="1" applyFont="1" applyFill="1" applyBorder="1" applyAlignment="1">
      <alignment horizontal="right" vertical="top" wrapText="1"/>
    </xf>
    <xf numFmtId="49" fontId="6" fillId="3" borderId="2" xfId="12" applyNumberFormat="1" applyFont="1" applyFill="1" applyBorder="1" applyAlignment="1">
      <alignment horizontal="right" vertical="center" wrapText="1"/>
    </xf>
  </cellXfs>
  <cellStyles count="15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2 3" xfId="13" xr:uid="{BE723C59-508B-403A-8135-E0EC8F990561}"/>
    <cellStyle name="Comma 4" xfId="10" xr:uid="{00000000-0005-0000-0000-000004000000}"/>
    <cellStyle name="Normal" xfId="0" builtinId="0"/>
    <cellStyle name="Normal 2" xfId="1" xr:uid="{00000000-0005-0000-0000-000006000000}"/>
    <cellStyle name="Normal 2 2" xfId="12" xr:uid="{BDA83904-9357-438C-9E31-72A909F0DDC4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  <cellStyle name="Percent 2 2" xfId="14" xr:uid="{FDE3C1EC-EEB6-45CA-A53B-1576DE17DC2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5">
          <cell r="C55" t="str">
            <v>Israel - P-Cube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221264896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10192363520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1605349376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52875200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6216941568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1764442112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2822708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10085974016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1"/>
  <sheetViews>
    <sheetView showGridLines="0" zoomScaleNormal="100" workbookViewId="0">
      <pane ySplit="2" topLeftCell="A3" activePane="bottomLeft" state="frozen"/>
      <selection pane="bottomLeft" activeCell="B6" sqref="B6:C53"/>
    </sheetView>
  </sheetViews>
  <sheetFormatPr defaultColWidth="9.140625" defaultRowHeight="12.75" x14ac:dyDescent="0.25"/>
  <cols>
    <col min="1" max="1" width="40.140625" style="21" bestFit="1" customWidth="1"/>
    <col min="2" max="2" width="13" style="46" bestFit="1" customWidth="1"/>
    <col min="3" max="3" width="13.7109375" style="44" customWidth="1"/>
    <col min="4" max="16384" width="9.140625" style="21"/>
  </cols>
  <sheetData>
    <row r="1" spans="1:3" x14ac:dyDescent="0.25">
      <c r="A1" s="19"/>
      <c r="B1" s="20"/>
      <c r="C1" s="20"/>
    </row>
    <row r="2" spans="1:3" s="23" customFormat="1" ht="46.15" customHeight="1" x14ac:dyDescent="0.25">
      <c r="A2" s="22" t="s">
        <v>104</v>
      </c>
      <c r="B2" s="48" t="s">
        <v>140</v>
      </c>
      <c r="C2" s="48" t="s">
        <v>141</v>
      </c>
    </row>
    <row r="3" spans="1:3" x14ac:dyDescent="0.25">
      <c r="A3" s="24"/>
      <c r="B3" s="25"/>
      <c r="C3" s="26"/>
    </row>
    <row r="4" spans="1:3" x14ac:dyDescent="0.25">
      <c r="A4" s="27" t="s">
        <v>0</v>
      </c>
      <c r="B4" s="28"/>
      <c r="C4" s="29"/>
    </row>
    <row r="5" spans="1:3" x14ac:dyDescent="0.25">
      <c r="A5" s="27" t="s">
        <v>3</v>
      </c>
      <c r="B5" s="28"/>
      <c r="C5" s="30"/>
    </row>
    <row r="6" spans="1:3" x14ac:dyDescent="0.25">
      <c r="A6" s="2" t="s">
        <v>4</v>
      </c>
      <c r="B6" s="31">
        <v>5749729442</v>
      </c>
      <c r="C6" s="31">
        <v>5853337904</v>
      </c>
    </row>
    <row r="7" spans="1:3" x14ac:dyDescent="0.25">
      <c r="A7" s="2" t="s">
        <v>105</v>
      </c>
      <c r="B7" s="31">
        <v>976656</v>
      </c>
      <c r="C7" s="31">
        <v>1180392</v>
      </c>
    </row>
    <row r="8" spans="1:3" x14ac:dyDescent="0.25">
      <c r="A8" s="2" t="s">
        <v>5</v>
      </c>
      <c r="B8" s="31">
        <v>53413730</v>
      </c>
      <c r="C8" s="31">
        <v>48391975</v>
      </c>
    </row>
    <row r="9" spans="1:3" x14ac:dyDescent="0.25">
      <c r="A9" s="2" t="s">
        <v>107</v>
      </c>
      <c r="B9" s="31">
        <v>35304045</v>
      </c>
      <c r="C9" s="31">
        <v>35496297</v>
      </c>
    </row>
    <row r="10" spans="1:3" x14ac:dyDescent="0.25">
      <c r="A10" s="2" t="s">
        <v>106</v>
      </c>
      <c r="B10" s="31">
        <v>199438505</v>
      </c>
      <c r="C10" s="31">
        <v>172438508</v>
      </c>
    </row>
    <row r="11" spans="1:3" x14ac:dyDescent="0.25">
      <c r="A11" s="2" t="s">
        <v>139</v>
      </c>
      <c r="B11" s="31">
        <v>4943000</v>
      </c>
      <c r="C11" s="31"/>
    </row>
    <row r="12" spans="1:3" x14ac:dyDescent="0.25">
      <c r="A12" s="27" t="s">
        <v>6</v>
      </c>
      <c r="B12" s="32">
        <f>SUM(B6:B11)</f>
        <v>6043805378</v>
      </c>
      <c r="C12" s="32">
        <f>SUM(C6:C11)</f>
        <v>6110845076</v>
      </c>
    </row>
    <row r="13" spans="1:3" x14ac:dyDescent="0.25">
      <c r="A13" s="27"/>
      <c r="B13" s="33"/>
      <c r="C13" s="33"/>
    </row>
    <row r="14" spans="1:3" x14ac:dyDescent="0.25">
      <c r="A14" s="27" t="s">
        <v>7</v>
      </c>
      <c r="B14" s="34"/>
      <c r="C14" s="34"/>
    </row>
    <row r="15" spans="1:3" x14ac:dyDescent="0.25">
      <c r="A15" s="2" t="s">
        <v>1</v>
      </c>
      <c r="B15" s="31">
        <v>590815462</v>
      </c>
      <c r="C15" s="31">
        <v>560149518</v>
      </c>
    </row>
    <row r="16" spans="1:3" x14ac:dyDescent="0.25">
      <c r="A16" s="2" t="s">
        <v>108</v>
      </c>
      <c r="B16" s="31">
        <v>395998158</v>
      </c>
      <c r="C16" s="31">
        <v>220487430</v>
      </c>
    </row>
    <row r="17" spans="1:3" x14ac:dyDescent="0.25">
      <c r="A17" s="2" t="s">
        <v>109</v>
      </c>
      <c r="B17" s="31">
        <v>119208119</v>
      </c>
      <c r="C17" s="31">
        <v>87270340</v>
      </c>
    </row>
    <row r="18" spans="1:3" x14ac:dyDescent="0.25">
      <c r="A18" s="2" t="s">
        <v>8</v>
      </c>
      <c r="B18" s="31">
        <v>2396397500</v>
      </c>
      <c r="C18" s="31">
        <v>1328973000</v>
      </c>
    </row>
    <row r="19" spans="1:3" x14ac:dyDescent="0.25">
      <c r="A19" s="2" t="s">
        <v>9</v>
      </c>
      <c r="B19" s="31">
        <v>1492461951</v>
      </c>
      <c r="C19" s="31">
        <v>1317399999</v>
      </c>
    </row>
    <row r="20" spans="1:3" x14ac:dyDescent="0.25">
      <c r="A20" s="35" t="s">
        <v>10</v>
      </c>
      <c r="B20" s="32">
        <f>SUM(B15:B19)</f>
        <v>4994881190</v>
      </c>
      <c r="C20" s="32">
        <f>SUM(C15:C19)</f>
        <v>3514280287</v>
      </c>
    </row>
    <row r="21" spans="1:3" ht="13.5" thickBot="1" x14ac:dyDescent="0.3">
      <c r="A21" s="27" t="s">
        <v>11</v>
      </c>
      <c r="B21" s="36">
        <f>B12+B20</f>
        <v>11038686568</v>
      </c>
      <c r="C21" s="36">
        <f>C12+C20</f>
        <v>9625125363</v>
      </c>
    </row>
    <row r="22" spans="1:3" ht="13.5" thickTop="1" x14ac:dyDescent="0.25">
      <c r="A22" s="27"/>
      <c r="B22" s="34"/>
      <c r="C22" s="34"/>
    </row>
    <row r="23" spans="1:3" x14ac:dyDescent="0.25">
      <c r="A23" s="27" t="s">
        <v>12</v>
      </c>
      <c r="B23" s="34"/>
      <c r="C23" s="34"/>
    </row>
    <row r="24" spans="1:3" x14ac:dyDescent="0.25">
      <c r="A24" s="27" t="s">
        <v>13</v>
      </c>
      <c r="B24" s="34"/>
      <c r="C24" s="34"/>
    </row>
    <row r="25" spans="1:3" x14ac:dyDescent="0.25">
      <c r="A25" s="2" t="s">
        <v>14</v>
      </c>
      <c r="B25" s="37">
        <v>3211941683</v>
      </c>
      <c r="C25" s="37">
        <v>3211941683</v>
      </c>
    </row>
    <row r="26" spans="1:3" x14ac:dyDescent="0.25">
      <c r="A26" s="38" t="s">
        <v>15</v>
      </c>
      <c r="B26" s="39">
        <v>3016438940</v>
      </c>
      <c r="C26" s="39">
        <v>3016438940</v>
      </c>
    </row>
    <row r="27" spans="1:3" collapsed="1" x14ac:dyDescent="0.25">
      <c r="A27" s="38" t="s">
        <v>16</v>
      </c>
      <c r="B27" s="39">
        <v>195502743</v>
      </c>
      <c r="C27" s="39">
        <v>195502743</v>
      </c>
    </row>
    <row r="28" spans="1:3" x14ac:dyDescent="0.25">
      <c r="A28" s="2" t="s">
        <v>17</v>
      </c>
      <c r="B28" s="31">
        <v>31474149</v>
      </c>
      <c r="C28" s="31">
        <v>31474149</v>
      </c>
    </row>
    <row r="29" spans="1:3" x14ac:dyDescent="0.25">
      <c r="A29" s="2" t="s">
        <v>52</v>
      </c>
      <c r="B29" s="31">
        <v>21553537</v>
      </c>
      <c r="C29" s="31">
        <v>21553537</v>
      </c>
    </row>
    <row r="30" spans="1:3" x14ac:dyDescent="0.25">
      <c r="A30" s="2" t="s">
        <v>18</v>
      </c>
      <c r="B30" s="31">
        <v>408712858</v>
      </c>
      <c r="C30" s="31">
        <v>451742500</v>
      </c>
    </row>
    <row r="31" spans="1:3" x14ac:dyDescent="0.25">
      <c r="A31" s="2" t="s">
        <v>19</v>
      </c>
      <c r="B31" s="31">
        <v>6034744247</v>
      </c>
      <c r="C31" s="31">
        <v>4648549459</v>
      </c>
    </row>
    <row r="32" spans="1:3" x14ac:dyDescent="0.25">
      <c r="A32" s="27" t="s">
        <v>20</v>
      </c>
      <c r="B32" s="32">
        <f>B25+SUM(B28:B31)</f>
        <v>9708426474</v>
      </c>
      <c r="C32" s="32">
        <f>C25+SUM(C28:C31)</f>
        <v>8365261328</v>
      </c>
    </row>
    <row r="33" spans="1:3" x14ac:dyDescent="0.25">
      <c r="A33" s="27"/>
      <c r="B33" s="34"/>
      <c r="C33" s="34"/>
    </row>
    <row r="34" spans="1:3" x14ac:dyDescent="0.25">
      <c r="A34" s="27" t="s">
        <v>2</v>
      </c>
      <c r="B34" s="34"/>
      <c r="C34" s="34"/>
    </row>
    <row r="35" spans="1:3" x14ac:dyDescent="0.25">
      <c r="A35" s="27" t="s">
        <v>21</v>
      </c>
      <c r="B35" s="34"/>
      <c r="C35" s="34"/>
    </row>
    <row r="36" spans="1:3" x14ac:dyDescent="0.25">
      <c r="A36" s="2" t="s">
        <v>22</v>
      </c>
      <c r="B36" s="31">
        <v>87102400</v>
      </c>
      <c r="C36" s="31">
        <v>130135030</v>
      </c>
    </row>
    <row r="37" spans="1:3" x14ac:dyDescent="0.25">
      <c r="A37" s="2" t="s">
        <v>110</v>
      </c>
      <c r="B37" s="31">
        <v>721122</v>
      </c>
      <c r="C37" s="31">
        <v>910586</v>
      </c>
    </row>
    <row r="38" spans="1:3" x14ac:dyDescent="0.25">
      <c r="A38" s="2" t="s">
        <v>50</v>
      </c>
      <c r="B38" s="31">
        <v>258950477</v>
      </c>
      <c r="C38" s="31">
        <v>245823013</v>
      </c>
    </row>
    <row r="39" spans="1:3" x14ac:dyDescent="0.25">
      <c r="A39" s="2" t="s">
        <v>53</v>
      </c>
      <c r="B39" s="31">
        <v>61278746</v>
      </c>
      <c r="C39" s="31">
        <v>72037242</v>
      </c>
    </row>
    <row r="40" spans="1:3" x14ac:dyDescent="0.25">
      <c r="A40" s="2" t="s">
        <v>23</v>
      </c>
      <c r="B40" s="31">
        <v>95278063</v>
      </c>
      <c r="C40" s="31">
        <v>102278835</v>
      </c>
    </row>
    <row r="41" spans="1:3" x14ac:dyDescent="0.25">
      <c r="A41" s="2" t="s">
        <v>24</v>
      </c>
      <c r="B41" s="31">
        <v>46378990</v>
      </c>
      <c r="C41" s="31">
        <v>46378990</v>
      </c>
    </row>
    <row r="42" spans="1:3" x14ac:dyDescent="0.25">
      <c r="A42" s="27" t="s">
        <v>25</v>
      </c>
      <c r="B42" s="32">
        <f>SUM(B36:B41)</f>
        <v>549709798</v>
      </c>
      <c r="C42" s="32">
        <f>SUM(C36:C41)</f>
        <v>597563696</v>
      </c>
    </row>
    <row r="43" spans="1:3" x14ac:dyDescent="0.25">
      <c r="A43" s="27"/>
      <c r="B43" s="34"/>
      <c r="C43" s="34"/>
    </row>
    <row r="44" spans="1:3" x14ac:dyDescent="0.25">
      <c r="A44" s="27" t="s">
        <v>26</v>
      </c>
      <c r="B44" s="34"/>
      <c r="C44" s="34"/>
    </row>
    <row r="45" spans="1:3" x14ac:dyDescent="0.25">
      <c r="A45" s="2" t="s">
        <v>27</v>
      </c>
      <c r="B45" s="40">
        <v>415535191</v>
      </c>
      <c r="C45" s="40">
        <v>285939903</v>
      </c>
    </row>
    <row r="46" spans="1:3" ht="25.5" x14ac:dyDescent="0.25">
      <c r="A46" s="41" t="s">
        <v>51</v>
      </c>
      <c r="B46" s="40">
        <v>76320508</v>
      </c>
      <c r="C46" s="40">
        <v>69541135</v>
      </c>
    </row>
    <row r="47" spans="1:3" x14ac:dyDescent="0.25">
      <c r="A47" s="2" t="s">
        <v>28</v>
      </c>
      <c r="B47" s="40">
        <v>137450195</v>
      </c>
      <c r="C47" s="40">
        <v>48781242</v>
      </c>
    </row>
    <row r="48" spans="1:3" x14ac:dyDescent="0.25">
      <c r="A48" s="2" t="s">
        <v>54</v>
      </c>
      <c r="B48" s="40">
        <v>85585588</v>
      </c>
      <c r="C48" s="40">
        <v>89647495</v>
      </c>
    </row>
    <row r="49" spans="1:3" x14ac:dyDescent="0.25">
      <c r="A49" s="2" t="s">
        <v>29</v>
      </c>
      <c r="B49" s="40">
        <v>65399741</v>
      </c>
      <c r="C49" s="40">
        <v>168126539</v>
      </c>
    </row>
    <row r="50" spans="1:3" x14ac:dyDescent="0.25">
      <c r="A50" s="2" t="s">
        <v>111</v>
      </c>
      <c r="B50" s="40">
        <v>259073</v>
      </c>
      <c r="C50" s="40">
        <v>264025</v>
      </c>
    </row>
    <row r="51" spans="1:3" x14ac:dyDescent="0.25">
      <c r="A51" s="27" t="s">
        <v>30</v>
      </c>
      <c r="B51" s="42">
        <f>SUM(B45:B50)</f>
        <v>780550296</v>
      </c>
      <c r="C51" s="42">
        <f>SUM(C45:C50)</f>
        <v>662300339</v>
      </c>
    </row>
    <row r="52" spans="1:3" x14ac:dyDescent="0.25">
      <c r="A52" s="27" t="s">
        <v>31</v>
      </c>
      <c r="B52" s="32">
        <f>B42+B51</f>
        <v>1330260094</v>
      </c>
      <c r="C52" s="32">
        <f>C42+C51</f>
        <v>1259864035</v>
      </c>
    </row>
    <row r="53" spans="1:3" ht="13.5" thickBot="1" x14ac:dyDescent="0.3">
      <c r="A53" s="27" t="s">
        <v>32</v>
      </c>
      <c r="B53" s="36">
        <f>B32+B52</f>
        <v>11038686568</v>
      </c>
      <c r="C53" s="36">
        <f>C32+C52</f>
        <v>9625125363</v>
      </c>
    </row>
    <row r="54" spans="1:3" ht="13.5" thickTop="1" x14ac:dyDescent="0.25">
      <c r="B54" s="43"/>
      <c r="C54" s="43"/>
    </row>
    <row r="55" spans="1:3" x14ac:dyDescent="0.25">
      <c r="B55" s="44"/>
    </row>
    <row r="57" spans="1:3" x14ac:dyDescent="0.25">
      <c r="A57" s="45"/>
    </row>
    <row r="58" spans="1:3" s="51" customFormat="1" hidden="1" x14ac:dyDescent="0.25">
      <c r="A58" s="49"/>
      <c r="B58" s="50">
        <f>B53-B21</f>
        <v>0</v>
      </c>
      <c r="C58" s="50">
        <f>C53-C21</f>
        <v>0</v>
      </c>
    </row>
    <row r="59" spans="1:3" x14ac:dyDescent="0.25">
      <c r="A59" s="2"/>
      <c r="B59" s="40"/>
      <c r="C59" s="40"/>
    </row>
    <row r="60" spans="1:3" x14ac:dyDescent="0.25">
      <c r="A60" s="41"/>
      <c r="B60" s="40"/>
      <c r="C60" s="40"/>
    </row>
    <row r="61" spans="1:3" x14ac:dyDescent="0.25">
      <c r="A61" s="2"/>
      <c r="B61" s="40"/>
      <c r="C61" s="40"/>
    </row>
    <row r="62" spans="1:3" x14ac:dyDescent="0.25">
      <c r="A62" s="2"/>
      <c r="B62" s="40"/>
      <c r="C62" s="40"/>
    </row>
    <row r="63" spans="1:3" x14ac:dyDescent="0.25">
      <c r="A63" s="2"/>
      <c r="B63" s="40"/>
      <c r="C63" s="40"/>
    </row>
    <row r="64" spans="1:3" x14ac:dyDescent="0.25">
      <c r="A64" s="23"/>
    </row>
    <row r="65" spans="1:1" x14ac:dyDescent="0.25">
      <c r="A65" s="45"/>
    </row>
    <row r="66" spans="1:1" x14ac:dyDescent="0.25">
      <c r="A66" s="45"/>
    </row>
    <row r="67" spans="1:1" x14ac:dyDescent="0.25">
      <c r="A67" s="45"/>
    </row>
    <row r="68" spans="1:1" x14ac:dyDescent="0.25">
      <c r="A68" s="45"/>
    </row>
    <row r="69" spans="1:1" x14ac:dyDescent="0.25">
      <c r="A69" s="45"/>
    </row>
    <row r="70" spans="1:1" x14ac:dyDescent="0.25">
      <c r="A70" s="23"/>
    </row>
    <row r="71" spans="1:1" x14ac:dyDescent="0.25">
      <c r="A71" s="47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8"/>
  <sheetViews>
    <sheetView showGridLines="0" tabSelected="1" zoomScaleNormal="100" workbookViewId="0">
      <pane ySplit="2" topLeftCell="A3" activePane="bottomLeft" state="frozen"/>
      <selection pane="bottomLeft" activeCell="B26" sqref="B26"/>
    </sheetView>
  </sheetViews>
  <sheetFormatPr defaultColWidth="9.140625" defaultRowHeight="12.75" x14ac:dyDescent="0.25"/>
  <cols>
    <col min="1" max="1" width="35.140625" style="21" bestFit="1" customWidth="1"/>
    <col min="2" max="2" width="13" style="46" bestFit="1" customWidth="1"/>
    <col min="3" max="3" width="16.140625" style="44" bestFit="1" customWidth="1"/>
    <col min="4" max="16384" width="9.140625" style="21"/>
  </cols>
  <sheetData>
    <row r="1" spans="1:3" x14ac:dyDescent="0.25">
      <c r="A1" s="19"/>
      <c r="B1" s="20"/>
      <c r="C1" s="20"/>
    </row>
    <row r="2" spans="1:3" s="23" customFormat="1" ht="46.15" customHeight="1" x14ac:dyDescent="0.25">
      <c r="A2" s="22" t="s">
        <v>104</v>
      </c>
      <c r="B2" s="48" t="s">
        <v>142</v>
      </c>
      <c r="C2" s="48" t="s">
        <v>143</v>
      </c>
    </row>
    <row r="3" spans="1:3" x14ac:dyDescent="0.25">
      <c r="A3" s="24"/>
      <c r="B3" s="25"/>
      <c r="C3" s="26"/>
    </row>
    <row r="4" spans="1:3" x14ac:dyDescent="0.25">
      <c r="A4" s="27" t="s">
        <v>59</v>
      </c>
      <c r="B4" s="28"/>
      <c r="C4" s="29"/>
    </row>
    <row r="5" spans="1:3" x14ac:dyDescent="0.25">
      <c r="A5" s="27" t="s">
        <v>60</v>
      </c>
      <c r="B5" s="28"/>
      <c r="C5" s="30"/>
    </row>
    <row r="6" spans="1:3" x14ac:dyDescent="0.25">
      <c r="A6" s="2" t="s">
        <v>116</v>
      </c>
      <c r="B6" s="31">
        <v>5749729442</v>
      </c>
      <c r="C6" s="31">
        <v>5853337904</v>
      </c>
    </row>
    <row r="7" spans="1:3" x14ac:dyDescent="0.25">
      <c r="A7" s="2" t="s">
        <v>120</v>
      </c>
      <c r="B7" s="31">
        <v>976656</v>
      </c>
      <c r="C7" s="31">
        <v>1180392</v>
      </c>
    </row>
    <row r="8" spans="1:3" x14ac:dyDescent="0.25">
      <c r="A8" s="2" t="s">
        <v>61</v>
      </c>
      <c r="B8" s="31">
        <v>53413730</v>
      </c>
      <c r="C8" s="31">
        <v>48391975</v>
      </c>
    </row>
    <row r="9" spans="1:3" x14ac:dyDescent="0.25">
      <c r="A9" s="2" t="s">
        <v>113</v>
      </c>
      <c r="B9" s="31">
        <v>35304045</v>
      </c>
      <c r="C9" s="31">
        <v>35496297</v>
      </c>
    </row>
    <row r="10" spans="1:3" x14ac:dyDescent="0.25">
      <c r="A10" s="2" t="s">
        <v>112</v>
      </c>
      <c r="B10" s="31">
        <v>199438505</v>
      </c>
      <c r="C10" s="31">
        <v>172438508</v>
      </c>
    </row>
    <row r="11" spans="1:3" x14ac:dyDescent="0.25">
      <c r="A11" s="2" t="s">
        <v>144</v>
      </c>
      <c r="B11" s="31">
        <v>4943000</v>
      </c>
      <c r="C11" s="31"/>
    </row>
    <row r="12" spans="1:3" x14ac:dyDescent="0.25">
      <c r="A12" s="27" t="s">
        <v>62</v>
      </c>
      <c r="B12" s="32">
        <f>SUM(B6:B11)</f>
        <v>6043805378</v>
      </c>
      <c r="C12" s="32">
        <f>SUM(C6:C11)</f>
        <v>6110845076</v>
      </c>
    </row>
    <row r="13" spans="1:3" x14ac:dyDescent="0.25">
      <c r="A13" s="27"/>
      <c r="B13" s="33"/>
      <c r="C13" s="33"/>
    </row>
    <row r="14" spans="1:3" x14ac:dyDescent="0.25">
      <c r="A14" s="27" t="s">
        <v>63</v>
      </c>
      <c r="B14" s="34"/>
      <c r="C14" s="34"/>
    </row>
    <row r="15" spans="1:3" x14ac:dyDescent="0.25">
      <c r="A15" s="2" t="s">
        <v>64</v>
      </c>
      <c r="B15" s="31">
        <v>590815462</v>
      </c>
      <c r="C15" s="31">
        <v>560149518</v>
      </c>
    </row>
    <row r="16" spans="1:3" x14ac:dyDescent="0.25">
      <c r="A16" s="2" t="s">
        <v>114</v>
      </c>
      <c r="B16" s="31">
        <v>395998158</v>
      </c>
      <c r="C16" s="31">
        <v>220487430</v>
      </c>
    </row>
    <row r="17" spans="1:3" x14ac:dyDescent="0.25">
      <c r="A17" s="2" t="s">
        <v>115</v>
      </c>
      <c r="B17" s="31">
        <v>119208119</v>
      </c>
      <c r="C17" s="31">
        <v>87270340</v>
      </c>
    </row>
    <row r="18" spans="1:3" x14ac:dyDescent="0.25">
      <c r="A18" s="2" t="s">
        <v>65</v>
      </c>
      <c r="B18" s="31">
        <v>2396397500</v>
      </c>
      <c r="C18" s="31">
        <v>1328973000</v>
      </c>
    </row>
    <row r="19" spans="1:3" x14ac:dyDescent="0.25">
      <c r="A19" s="2" t="s">
        <v>66</v>
      </c>
      <c r="B19" s="31">
        <v>1492461951</v>
      </c>
      <c r="C19" s="31">
        <v>1317399999</v>
      </c>
    </row>
    <row r="20" spans="1:3" x14ac:dyDescent="0.25">
      <c r="A20" s="35" t="s">
        <v>67</v>
      </c>
      <c r="B20" s="32">
        <f>SUM(B15:B19)</f>
        <v>4994881190</v>
      </c>
      <c r="C20" s="32">
        <f>SUM(C15:C19)</f>
        <v>3514280287</v>
      </c>
    </row>
    <row r="21" spans="1:3" ht="13.5" thickBot="1" x14ac:dyDescent="0.3">
      <c r="A21" s="27" t="s">
        <v>68</v>
      </c>
      <c r="B21" s="36">
        <f>B12+B20</f>
        <v>11038686568</v>
      </c>
      <c r="C21" s="36">
        <f>C12+C20</f>
        <v>9625125363</v>
      </c>
    </row>
    <row r="22" spans="1:3" ht="13.5" thickTop="1" x14ac:dyDescent="0.25">
      <c r="A22" s="27"/>
      <c r="B22" s="34"/>
      <c r="C22" s="34"/>
    </row>
    <row r="23" spans="1:3" x14ac:dyDescent="0.25">
      <c r="A23" s="27" t="s">
        <v>69</v>
      </c>
      <c r="B23" s="34"/>
      <c r="C23" s="34"/>
    </row>
    <row r="24" spans="1:3" x14ac:dyDescent="0.25">
      <c r="A24" s="27" t="s">
        <v>127</v>
      </c>
      <c r="B24" s="34"/>
      <c r="C24" s="34"/>
    </row>
    <row r="25" spans="1:3" x14ac:dyDescent="0.25">
      <c r="A25" s="2" t="s">
        <v>70</v>
      </c>
      <c r="B25" s="37">
        <v>3211941683</v>
      </c>
      <c r="C25" s="37">
        <v>3211941683</v>
      </c>
    </row>
    <row r="26" spans="1:3" x14ac:dyDescent="0.25">
      <c r="A26" s="38" t="s">
        <v>71</v>
      </c>
      <c r="B26" s="39">
        <v>3016438940</v>
      </c>
      <c r="C26" s="39">
        <v>3016438940</v>
      </c>
    </row>
    <row r="27" spans="1:3" collapsed="1" x14ac:dyDescent="0.25">
      <c r="A27" s="38" t="s">
        <v>72</v>
      </c>
      <c r="B27" s="39">
        <v>195502743</v>
      </c>
      <c r="C27" s="39">
        <v>195502743</v>
      </c>
    </row>
    <row r="28" spans="1:3" x14ac:dyDescent="0.25">
      <c r="A28" s="2" t="s">
        <v>73</v>
      </c>
      <c r="B28" s="31">
        <v>31474149</v>
      </c>
      <c r="C28" s="31">
        <v>31474149</v>
      </c>
    </row>
    <row r="29" spans="1:3" x14ac:dyDescent="0.25">
      <c r="A29" s="2" t="s">
        <v>74</v>
      </c>
      <c r="B29" s="31">
        <v>21553537</v>
      </c>
      <c r="C29" s="31">
        <v>21553537</v>
      </c>
    </row>
    <row r="30" spans="1:3" x14ac:dyDescent="0.25">
      <c r="A30" s="2" t="s">
        <v>75</v>
      </c>
      <c r="B30" s="31">
        <v>408712858</v>
      </c>
      <c r="C30" s="31">
        <v>451742500</v>
      </c>
    </row>
    <row r="31" spans="1:3" x14ac:dyDescent="0.25">
      <c r="A31" s="2" t="s">
        <v>76</v>
      </c>
      <c r="B31" s="31">
        <v>6034744247</v>
      </c>
      <c r="C31" s="31">
        <v>4648549459</v>
      </c>
    </row>
    <row r="32" spans="1:3" x14ac:dyDescent="0.25">
      <c r="A32" s="27" t="s">
        <v>123</v>
      </c>
      <c r="B32" s="32">
        <f>B25+SUM(B28:B31)</f>
        <v>9708426474</v>
      </c>
      <c r="C32" s="32">
        <f>C25+SUM(C28:C31)</f>
        <v>8365261328</v>
      </c>
    </row>
    <row r="33" spans="1:3" x14ac:dyDescent="0.25">
      <c r="A33" s="27"/>
      <c r="B33" s="34"/>
      <c r="C33" s="34"/>
    </row>
    <row r="34" spans="1:3" x14ac:dyDescent="0.25">
      <c r="A34" s="27" t="s">
        <v>77</v>
      </c>
      <c r="B34" s="34"/>
      <c r="C34" s="34"/>
    </row>
    <row r="35" spans="1:3" x14ac:dyDescent="0.25">
      <c r="A35" s="27" t="s">
        <v>124</v>
      </c>
      <c r="B35" s="34"/>
      <c r="C35" s="34"/>
    </row>
    <row r="36" spans="1:3" x14ac:dyDescent="0.25">
      <c r="A36" s="2" t="s">
        <v>78</v>
      </c>
      <c r="B36" s="31">
        <v>87102400</v>
      </c>
      <c r="C36" s="31">
        <v>130135030</v>
      </c>
    </row>
    <row r="37" spans="1:3" x14ac:dyDescent="0.25">
      <c r="A37" s="2" t="s">
        <v>117</v>
      </c>
      <c r="B37" s="31">
        <v>721122</v>
      </c>
      <c r="C37" s="31">
        <v>910586</v>
      </c>
    </row>
    <row r="38" spans="1:3" x14ac:dyDescent="0.25">
      <c r="A38" s="2" t="s">
        <v>79</v>
      </c>
      <c r="B38" s="31">
        <v>258950477</v>
      </c>
      <c r="C38" s="31">
        <v>245823013</v>
      </c>
    </row>
    <row r="39" spans="1:3" x14ac:dyDescent="0.25">
      <c r="A39" s="2" t="s">
        <v>80</v>
      </c>
      <c r="B39" s="31">
        <v>61278746</v>
      </c>
      <c r="C39" s="31">
        <v>72037242</v>
      </c>
    </row>
    <row r="40" spans="1:3" x14ac:dyDescent="0.25">
      <c r="A40" s="2" t="s">
        <v>81</v>
      </c>
      <c r="B40" s="31">
        <v>95278063</v>
      </c>
      <c r="C40" s="31">
        <v>102278835</v>
      </c>
    </row>
    <row r="41" spans="1:3" x14ac:dyDescent="0.25">
      <c r="A41" s="2" t="s">
        <v>118</v>
      </c>
      <c r="B41" s="31">
        <v>46378990</v>
      </c>
      <c r="C41" s="31">
        <v>46378990</v>
      </c>
    </row>
    <row r="42" spans="1:3" x14ac:dyDescent="0.25">
      <c r="A42" s="27" t="s">
        <v>126</v>
      </c>
      <c r="B42" s="32">
        <f>SUM(B36:B41)</f>
        <v>549709798</v>
      </c>
      <c r="C42" s="32">
        <f>SUM(C36:C41)</f>
        <v>597563696</v>
      </c>
    </row>
    <row r="43" spans="1:3" x14ac:dyDescent="0.25">
      <c r="A43" s="27"/>
      <c r="B43" s="34"/>
      <c r="C43" s="34"/>
    </row>
    <row r="44" spans="1:3" x14ac:dyDescent="0.25">
      <c r="A44" s="27" t="s">
        <v>82</v>
      </c>
      <c r="B44" s="34"/>
      <c r="C44" s="34"/>
    </row>
    <row r="45" spans="1:3" x14ac:dyDescent="0.25">
      <c r="A45" s="2" t="s">
        <v>119</v>
      </c>
      <c r="B45" s="40">
        <v>415535191</v>
      </c>
      <c r="C45" s="40">
        <v>285939903</v>
      </c>
    </row>
    <row r="46" spans="1:3" ht="25.5" x14ac:dyDescent="0.25">
      <c r="A46" s="41" t="s">
        <v>122</v>
      </c>
      <c r="B46" s="40">
        <v>76320508</v>
      </c>
      <c r="C46" s="40">
        <v>69541135</v>
      </c>
    </row>
    <row r="47" spans="1:3" x14ac:dyDescent="0.25">
      <c r="A47" s="2" t="s">
        <v>83</v>
      </c>
      <c r="B47" s="40">
        <v>137450195</v>
      </c>
      <c r="C47" s="40">
        <v>48781242</v>
      </c>
    </row>
    <row r="48" spans="1:3" x14ac:dyDescent="0.25">
      <c r="A48" s="2" t="s">
        <v>84</v>
      </c>
      <c r="B48" s="40">
        <v>85585588</v>
      </c>
      <c r="C48" s="40">
        <v>89647495</v>
      </c>
    </row>
    <row r="49" spans="1:3" x14ac:dyDescent="0.25">
      <c r="A49" s="2" t="s">
        <v>121</v>
      </c>
      <c r="B49" s="40">
        <v>65399741</v>
      </c>
      <c r="C49" s="40">
        <v>168126539</v>
      </c>
    </row>
    <row r="50" spans="1:3" x14ac:dyDescent="0.25">
      <c r="A50" s="2" t="s">
        <v>128</v>
      </c>
      <c r="B50" s="40">
        <v>259073</v>
      </c>
      <c r="C50" s="40">
        <v>264025</v>
      </c>
    </row>
    <row r="51" spans="1:3" x14ac:dyDescent="0.25">
      <c r="A51" s="27" t="s">
        <v>85</v>
      </c>
      <c r="B51" s="42">
        <f>SUM(B45:B50)</f>
        <v>780550296</v>
      </c>
      <c r="C51" s="42">
        <f>SUM(C45:C50)</f>
        <v>662300339</v>
      </c>
    </row>
    <row r="52" spans="1:3" x14ac:dyDescent="0.25">
      <c r="A52" s="27" t="s">
        <v>86</v>
      </c>
      <c r="B52" s="32">
        <f>B42+B51</f>
        <v>1330260094</v>
      </c>
      <c r="C52" s="32">
        <f>C42+C51</f>
        <v>1259864035</v>
      </c>
    </row>
    <row r="53" spans="1:3" ht="13.5" thickBot="1" x14ac:dyDescent="0.3">
      <c r="A53" s="27" t="s">
        <v>125</v>
      </c>
      <c r="B53" s="36">
        <f>B32+B52</f>
        <v>11038686568</v>
      </c>
      <c r="C53" s="36">
        <f>C32+C52</f>
        <v>9625125363</v>
      </c>
    </row>
    <row r="54" spans="1:3" ht="13.5" thickTop="1" x14ac:dyDescent="0.25">
      <c r="B54" s="43"/>
      <c r="C54" s="43"/>
    </row>
    <row r="55" spans="1:3" x14ac:dyDescent="0.25">
      <c r="B55" s="52"/>
      <c r="C55" s="52"/>
    </row>
    <row r="57" spans="1:3" x14ac:dyDescent="0.25">
      <c r="A57" s="45"/>
    </row>
    <row r="58" spans="1:3" hidden="1" x14ac:dyDescent="0.25">
      <c r="A58" s="2"/>
      <c r="B58" s="50">
        <f>B53-B21</f>
        <v>0</v>
      </c>
      <c r="C58" s="50">
        <f>C53-C21</f>
        <v>0</v>
      </c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3C783-3DD5-4F02-8C80-83FBAA7D12B1}">
  <dimension ref="A1:E35"/>
  <sheetViews>
    <sheetView showGridLines="0" zoomScaleNormal="100" workbookViewId="0">
      <pane ySplit="2" topLeftCell="A3" activePane="bottomLeft" state="frozen"/>
      <selection pane="bottomLeft" activeCell="B5" sqref="B5:E33"/>
    </sheetView>
  </sheetViews>
  <sheetFormatPr defaultColWidth="9.140625" defaultRowHeight="12.75" x14ac:dyDescent="0.25"/>
  <cols>
    <col min="1" max="1" width="34" style="56" bestFit="1" customWidth="1"/>
    <col min="2" max="2" width="14.42578125" style="71" bestFit="1" customWidth="1"/>
    <col min="3" max="3" width="16.140625" style="71" bestFit="1" customWidth="1"/>
    <col min="4" max="4" width="14.42578125" style="56" customWidth="1"/>
    <col min="5" max="5" width="14.42578125" style="56" bestFit="1" customWidth="1"/>
    <col min="6" max="16384" width="9.140625" style="56"/>
  </cols>
  <sheetData>
    <row r="1" spans="1:5" x14ac:dyDescent="0.25">
      <c r="A1" s="53"/>
      <c r="B1" s="54"/>
      <c r="C1" s="55"/>
    </row>
    <row r="2" spans="1:5" ht="64.900000000000006" customHeight="1" x14ac:dyDescent="0.25">
      <c r="A2" s="57" t="s">
        <v>104</v>
      </c>
      <c r="B2" s="72" t="s">
        <v>145</v>
      </c>
      <c r="C2" s="72" t="s">
        <v>135</v>
      </c>
      <c r="D2" s="72" t="s">
        <v>146</v>
      </c>
      <c r="E2" s="72" t="s">
        <v>136</v>
      </c>
    </row>
    <row r="3" spans="1:5" x14ac:dyDescent="0.25">
      <c r="B3" s="58"/>
      <c r="C3" s="58"/>
    </row>
    <row r="4" spans="1:5" x14ac:dyDescent="0.25">
      <c r="A4" s="59" t="s">
        <v>33</v>
      </c>
      <c r="B4" s="60"/>
      <c r="C4" s="60"/>
    </row>
    <row r="5" spans="1:5" x14ac:dyDescent="0.25">
      <c r="A5" s="2" t="s">
        <v>34</v>
      </c>
      <c r="B5" s="61">
        <v>1740807899</v>
      </c>
      <c r="C5" s="61">
        <v>775237956</v>
      </c>
      <c r="D5" s="61">
        <v>4829890085</v>
      </c>
      <c r="E5" s="61">
        <v>2114818186</v>
      </c>
    </row>
    <row r="6" spans="1:5" x14ac:dyDescent="0.25">
      <c r="A6" s="2" t="s">
        <v>35</v>
      </c>
      <c r="B6" s="61">
        <v>6656856</v>
      </c>
      <c r="C6" s="61">
        <v>3486641</v>
      </c>
      <c r="D6" s="61">
        <v>15846891</v>
      </c>
      <c r="E6" s="61">
        <v>9842974</v>
      </c>
    </row>
    <row r="7" spans="1:5" x14ac:dyDescent="0.25">
      <c r="A7" s="27" t="s">
        <v>36</v>
      </c>
      <c r="B7" s="62">
        <f>SUM(B5:B6)</f>
        <v>1747464755</v>
      </c>
      <c r="C7" s="62">
        <f>SUM(C5:C6)</f>
        <v>778724597</v>
      </c>
      <c r="D7" s="62">
        <f>SUM(D5:D6)</f>
        <v>4845736976</v>
      </c>
      <c r="E7" s="62">
        <f>SUM(E5:E6)</f>
        <v>2124661160</v>
      </c>
    </row>
    <row r="8" spans="1:5" x14ac:dyDescent="0.25">
      <c r="A8" s="63"/>
      <c r="B8" s="64"/>
      <c r="C8" s="64"/>
      <c r="D8" s="64"/>
      <c r="E8" s="64"/>
    </row>
    <row r="9" spans="1:5" x14ac:dyDescent="0.25">
      <c r="A9" s="2" t="s">
        <v>37</v>
      </c>
      <c r="B9" s="61">
        <v>22734486</v>
      </c>
      <c r="C9" s="61">
        <v>25170207</v>
      </c>
      <c r="D9" s="61">
        <v>64797197</v>
      </c>
      <c r="E9" s="61">
        <v>61770543</v>
      </c>
    </row>
    <row r="10" spans="1:5" x14ac:dyDescent="0.25">
      <c r="A10" s="65"/>
      <c r="B10" s="66"/>
      <c r="C10" s="66"/>
      <c r="D10" s="66"/>
      <c r="E10" s="66"/>
    </row>
    <row r="11" spans="1:5" x14ac:dyDescent="0.25">
      <c r="A11" s="59" t="s">
        <v>38</v>
      </c>
      <c r="B11" s="66"/>
      <c r="C11" s="66"/>
      <c r="D11" s="66"/>
      <c r="E11" s="66"/>
    </row>
    <row r="12" spans="1:5" x14ac:dyDescent="0.25">
      <c r="A12" s="2" t="s">
        <v>55</v>
      </c>
      <c r="B12" s="61">
        <v>-148660072</v>
      </c>
      <c r="C12" s="61">
        <v>-139785853</v>
      </c>
      <c r="D12" s="61">
        <v>-451278958</v>
      </c>
      <c r="E12" s="61">
        <v>-417428284</v>
      </c>
    </row>
    <row r="13" spans="1:5" x14ac:dyDescent="0.25">
      <c r="A13" s="2" t="s">
        <v>39</v>
      </c>
      <c r="B13" s="61">
        <v>-136543741</v>
      </c>
      <c r="C13" s="61">
        <v>-122762981</v>
      </c>
      <c r="D13" s="61">
        <v>-379605059</v>
      </c>
      <c r="E13" s="61">
        <v>-316551910</v>
      </c>
    </row>
    <row r="14" spans="1:5" x14ac:dyDescent="0.25">
      <c r="A14" s="2" t="s">
        <v>40</v>
      </c>
      <c r="B14" s="61">
        <v>-222362895</v>
      </c>
      <c r="C14" s="61">
        <v>-60630991</v>
      </c>
      <c r="D14" s="61">
        <v>-475233359</v>
      </c>
      <c r="E14" s="61">
        <v>-183751266</v>
      </c>
    </row>
    <row r="15" spans="1:5" x14ac:dyDescent="0.25">
      <c r="A15" s="2" t="s">
        <v>41</v>
      </c>
      <c r="B15" s="61">
        <v>-20341990</v>
      </c>
      <c r="C15" s="61">
        <v>-24378272</v>
      </c>
      <c r="D15" s="61">
        <v>-63022889</v>
      </c>
      <c r="E15" s="61">
        <v>-70440767</v>
      </c>
    </row>
    <row r="16" spans="1:5" x14ac:dyDescent="0.25">
      <c r="A16" s="2" t="s">
        <v>42</v>
      </c>
      <c r="B16" s="61">
        <v>-6656856</v>
      </c>
      <c r="C16" s="61">
        <v>-3486641</v>
      </c>
      <c r="D16" s="61">
        <v>-15846891</v>
      </c>
      <c r="E16" s="61">
        <v>-9842974</v>
      </c>
    </row>
    <row r="17" spans="1:5" x14ac:dyDescent="0.25">
      <c r="A17" s="2" t="s">
        <v>43</v>
      </c>
      <c r="B17" s="61">
        <v>-3657665</v>
      </c>
      <c r="C17" s="61">
        <v>-4613613</v>
      </c>
      <c r="D17" s="61">
        <v>-19185293</v>
      </c>
      <c r="E17" s="61">
        <v>-15377567</v>
      </c>
    </row>
    <row r="18" spans="1:5" x14ac:dyDescent="0.25">
      <c r="A18" s="2" t="s">
        <v>44</v>
      </c>
      <c r="B18" s="61">
        <v>-43854396</v>
      </c>
      <c r="C18" s="61">
        <v>-44184839</v>
      </c>
      <c r="D18" s="61">
        <v>-115876234</v>
      </c>
      <c r="E18" s="61">
        <v>-115118874</v>
      </c>
    </row>
    <row r="19" spans="1:5" ht="38.25" x14ac:dyDescent="0.25">
      <c r="A19" s="41" t="s">
        <v>147</v>
      </c>
      <c r="B19" s="61">
        <v>-287120312</v>
      </c>
      <c r="C19" s="61"/>
      <c r="D19" s="61">
        <v>-872930885</v>
      </c>
      <c r="E19" s="61"/>
    </row>
    <row r="20" spans="1:5" x14ac:dyDescent="0.25">
      <c r="A20" s="2" t="s">
        <v>45</v>
      </c>
      <c r="B20" s="61">
        <v>-108499630</v>
      </c>
      <c r="C20" s="61">
        <v>-104572751</v>
      </c>
      <c r="D20" s="61">
        <v>-319772309</v>
      </c>
      <c r="E20" s="61">
        <v>-303293081</v>
      </c>
    </row>
    <row r="21" spans="1:5" x14ac:dyDescent="0.25">
      <c r="A21" s="27" t="s">
        <v>46</v>
      </c>
      <c r="B21" s="67">
        <f>SUM(B12:B20)</f>
        <v>-977697557</v>
      </c>
      <c r="C21" s="67">
        <f>SUM(C12:C20)</f>
        <v>-504415941</v>
      </c>
      <c r="D21" s="67">
        <f>SUM(D12:D20)</f>
        <v>-2712751877</v>
      </c>
      <c r="E21" s="67">
        <f t="shared" ref="E21" si="0">SUM(E12:E20)</f>
        <v>-1431804723</v>
      </c>
    </row>
    <row r="22" spans="1:5" x14ac:dyDescent="0.25">
      <c r="A22" s="68"/>
      <c r="B22" s="66"/>
      <c r="C22" s="66"/>
      <c r="D22" s="66"/>
      <c r="E22" s="66"/>
    </row>
    <row r="23" spans="1:5" x14ac:dyDescent="0.25">
      <c r="A23" s="27" t="s">
        <v>56</v>
      </c>
      <c r="B23" s="67">
        <f>B7+B21+B9</f>
        <v>792501684</v>
      </c>
      <c r="C23" s="67">
        <f t="shared" ref="C23" si="1">C7+C21+C9</f>
        <v>299478863</v>
      </c>
      <c r="D23" s="67">
        <f>D7+D21+D9</f>
        <v>2197782296</v>
      </c>
      <c r="E23" s="67">
        <f t="shared" ref="E23" si="2">E7+E21+E9</f>
        <v>754626980</v>
      </c>
    </row>
    <row r="24" spans="1:5" x14ac:dyDescent="0.25">
      <c r="A24" s="69"/>
      <c r="B24" s="70"/>
      <c r="C24" s="70"/>
      <c r="D24" s="70"/>
      <c r="E24" s="70"/>
    </row>
    <row r="25" spans="1:5" x14ac:dyDescent="0.25">
      <c r="A25" s="2" t="s">
        <v>47</v>
      </c>
      <c r="B25" s="61">
        <v>-8440501</v>
      </c>
      <c r="C25" s="61">
        <v>-5821274</v>
      </c>
      <c r="D25" s="61">
        <v>-23379809</v>
      </c>
      <c r="E25" s="61">
        <v>-28305260</v>
      </c>
    </row>
    <row r="26" spans="1:5" x14ac:dyDescent="0.25">
      <c r="A26" s="2" t="s">
        <v>48</v>
      </c>
      <c r="B26" s="61">
        <v>72481628</v>
      </c>
      <c r="C26" s="61">
        <v>13788527</v>
      </c>
      <c r="D26" s="61">
        <v>137713811</v>
      </c>
      <c r="E26" s="61">
        <v>45599989</v>
      </c>
    </row>
    <row r="27" spans="1:5" x14ac:dyDescent="0.25">
      <c r="A27" s="27" t="s">
        <v>103</v>
      </c>
      <c r="B27" s="67">
        <f t="shared" ref="B27:D27" si="3">SUM(B25:B26)</f>
        <v>64041127</v>
      </c>
      <c r="C27" s="67">
        <f t="shared" ref="C27" si="4">SUM(C25:C26)</f>
        <v>7967253</v>
      </c>
      <c r="D27" s="67">
        <f t="shared" si="3"/>
        <v>114334002</v>
      </c>
      <c r="E27" s="67">
        <f t="shared" ref="E27" si="5">SUM(E25:E26)</f>
        <v>17294729</v>
      </c>
    </row>
    <row r="28" spans="1:5" x14ac:dyDescent="0.25">
      <c r="A28" s="69"/>
      <c r="B28" s="70"/>
      <c r="C28" s="70"/>
      <c r="D28" s="70"/>
      <c r="E28" s="70"/>
    </row>
    <row r="29" spans="1:5" x14ac:dyDescent="0.25">
      <c r="A29" s="27" t="s">
        <v>57</v>
      </c>
      <c r="B29" s="67">
        <f t="shared" ref="B29:D29" si="6">B23+B27</f>
        <v>856542811</v>
      </c>
      <c r="C29" s="67">
        <f t="shared" ref="C29" si="7">C23+C27</f>
        <v>307446116</v>
      </c>
      <c r="D29" s="67">
        <f t="shared" si="6"/>
        <v>2312116298</v>
      </c>
      <c r="E29" s="67">
        <f t="shared" ref="E29" si="8">E23+E27</f>
        <v>771921709</v>
      </c>
    </row>
    <row r="30" spans="1:5" x14ac:dyDescent="0.25">
      <c r="A30" s="69"/>
      <c r="B30" s="70"/>
      <c r="C30" s="70"/>
      <c r="D30" s="70"/>
      <c r="E30" s="70"/>
    </row>
    <row r="31" spans="1:5" x14ac:dyDescent="0.25">
      <c r="A31" s="2" t="s">
        <v>49</v>
      </c>
      <c r="B31" s="61">
        <v>-138244507</v>
      </c>
      <c r="C31" s="61">
        <v>-52231094</v>
      </c>
      <c r="D31" s="61">
        <v>-373025785</v>
      </c>
      <c r="E31" s="61">
        <v>-131314158</v>
      </c>
    </row>
    <row r="32" spans="1:5" x14ac:dyDescent="0.25">
      <c r="A32" s="69"/>
      <c r="B32" s="70"/>
      <c r="C32" s="70"/>
      <c r="D32" s="70"/>
      <c r="E32" s="70"/>
    </row>
    <row r="33" spans="1:5" x14ac:dyDescent="0.25">
      <c r="A33" s="27" t="s">
        <v>58</v>
      </c>
      <c r="B33" s="62">
        <f t="shared" ref="B33:D33" si="9">B29+B31</f>
        <v>718298304</v>
      </c>
      <c r="C33" s="62">
        <f t="shared" ref="C33" si="10">C29+C31</f>
        <v>255215022</v>
      </c>
      <c r="D33" s="62">
        <f t="shared" si="9"/>
        <v>1939090513</v>
      </c>
      <c r="E33" s="62">
        <f t="shared" ref="E33" si="11">E29+E31</f>
        <v>640607551</v>
      </c>
    </row>
    <row r="34" spans="1:5" x14ac:dyDescent="0.25">
      <c r="B34" s="60"/>
    </row>
    <row r="35" spans="1:5" x14ac:dyDescent="0.25">
      <c r="B35" s="60"/>
    </row>
  </sheetData>
  <pageMargins left="0.7" right="0.7" top="0.75" bottom="0.75" header="0.3" footer="0.3"/>
  <pageSetup paperSize="9" orientation="portrait" r:id="rId1"/>
  <ignoredErrors>
    <ignoredError sqref="D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9BD7B-E0C5-439D-9354-F8A277190BDC}">
  <dimension ref="A1:E35"/>
  <sheetViews>
    <sheetView showGridLines="0" zoomScaleNormal="100" workbookViewId="0">
      <pane ySplit="2" topLeftCell="A3" activePane="bottomLeft" state="frozen"/>
      <selection pane="bottomLeft" activeCell="A19" sqref="A19"/>
    </sheetView>
  </sheetViews>
  <sheetFormatPr defaultColWidth="9.140625" defaultRowHeight="12.75" x14ac:dyDescent="0.2"/>
  <cols>
    <col min="1" max="1" width="34.5703125" style="10" bestFit="1" customWidth="1"/>
    <col min="2" max="3" width="15.5703125" style="7" customWidth="1"/>
    <col min="4" max="5" width="15.5703125" style="10" customWidth="1"/>
    <col min="6" max="16384" width="9.140625" style="10"/>
  </cols>
  <sheetData>
    <row r="1" spans="1:5" x14ac:dyDescent="0.2">
      <c r="A1" s="9"/>
      <c r="B1" s="16"/>
      <c r="C1" s="17"/>
    </row>
    <row r="2" spans="1:5" s="12" customFormat="1" ht="63.75" x14ac:dyDescent="0.25">
      <c r="A2" s="11" t="s">
        <v>104</v>
      </c>
      <c r="B2" s="73" t="s">
        <v>148</v>
      </c>
      <c r="C2" s="73" t="s">
        <v>137</v>
      </c>
      <c r="D2" s="73" t="s">
        <v>149</v>
      </c>
      <c r="E2" s="73" t="s">
        <v>138</v>
      </c>
    </row>
    <row r="3" spans="1:5" ht="12.6" customHeight="1" x14ac:dyDescent="0.2">
      <c r="B3" s="8"/>
      <c r="C3" s="8"/>
    </row>
    <row r="4" spans="1:5" x14ac:dyDescent="0.2">
      <c r="A4" s="13" t="s">
        <v>129</v>
      </c>
      <c r="B4" s="18"/>
      <c r="C4" s="18"/>
    </row>
    <row r="5" spans="1:5" x14ac:dyDescent="0.2">
      <c r="A5" s="1" t="s">
        <v>130</v>
      </c>
      <c r="B5" s="61">
        <v>1740807899</v>
      </c>
      <c r="C5" s="61">
        <v>775237956</v>
      </c>
      <c r="D5" s="61">
        <v>4829890085</v>
      </c>
      <c r="E5" s="61">
        <v>2114818186</v>
      </c>
    </row>
    <row r="6" spans="1:5" x14ac:dyDescent="0.2">
      <c r="A6" s="1" t="s">
        <v>131</v>
      </c>
      <c r="B6" s="61">
        <v>6656856</v>
      </c>
      <c r="C6" s="61">
        <v>3486641</v>
      </c>
      <c r="D6" s="61">
        <v>15846891</v>
      </c>
      <c r="E6" s="61">
        <v>9842974</v>
      </c>
    </row>
    <row r="7" spans="1:5" x14ac:dyDescent="0.2">
      <c r="A7" s="3" t="s">
        <v>87</v>
      </c>
      <c r="B7" s="62">
        <f>SUM(B5:B6)</f>
        <v>1747464755</v>
      </c>
      <c r="C7" s="62">
        <f>SUM(C5:C6)</f>
        <v>778724597</v>
      </c>
      <c r="D7" s="62">
        <f>SUM(D5:D6)</f>
        <v>4845736976</v>
      </c>
      <c r="E7" s="62">
        <f>SUM(E5:E6)</f>
        <v>2124661160</v>
      </c>
    </row>
    <row r="8" spans="1:5" x14ac:dyDescent="0.2">
      <c r="A8" s="14"/>
      <c r="B8" s="64"/>
      <c r="C8" s="64"/>
      <c r="D8" s="64"/>
      <c r="E8" s="64"/>
    </row>
    <row r="9" spans="1:5" x14ac:dyDescent="0.2">
      <c r="A9" s="1" t="s">
        <v>88</v>
      </c>
      <c r="B9" s="61">
        <v>22734486</v>
      </c>
      <c r="C9" s="61">
        <v>25170207</v>
      </c>
      <c r="D9" s="61">
        <v>64797197</v>
      </c>
      <c r="E9" s="61">
        <v>61770543</v>
      </c>
    </row>
    <row r="10" spans="1:5" x14ac:dyDescent="0.2">
      <c r="A10" s="15"/>
      <c r="B10" s="66"/>
      <c r="C10" s="66"/>
      <c r="D10" s="66"/>
      <c r="E10" s="66"/>
    </row>
    <row r="11" spans="1:5" x14ac:dyDescent="0.2">
      <c r="A11" s="13" t="s">
        <v>89</v>
      </c>
      <c r="B11" s="66"/>
      <c r="C11" s="66"/>
      <c r="D11" s="66"/>
      <c r="E11" s="66"/>
    </row>
    <row r="12" spans="1:5" x14ac:dyDescent="0.2">
      <c r="A12" s="1" t="s">
        <v>90</v>
      </c>
      <c r="B12" s="61">
        <v>-148660072</v>
      </c>
      <c r="C12" s="61">
        <v>-139785853</v>
      </c>
      <c r="D12" s="61">
        <v>-451278958</v>
      </c>
      <c r="E12" s="61">
        <v>-417428284</v>
      </c>
    </row>
    <row r="13" spans="1:5" x14ac:dyDescent="0.2">
      <c r="A13" s="1" t="s">
        <v>91</v>
      </c>
      <c r="B13" s="61">
        <v>-136543741</v>
      </c>
      <c r="C13" s="61">
        <v>-122762981</v>
      </c>
      <c r="D13" s="61">
        <v>-379605059</v>
      </c>
      <c r="E13" s="61">
        <v>-316551910</v>
      </c>
    </row>
    <row r="14" spans="1:5" x14ac:dyDescent="0.2">
      <c r="A14" s="1" t="s">
        <v>92</v>
      </c>
      <c r="B14" s="61">
        <v>-222362895</v>
      </c>
      <c r="C14" s="61">
        <v>-60630991</v>
      </c>
      <c r="D14" s="61">
        <v>-475233359</v>
      </c>
      <c r="E14" s="61">
        <v>-183751266</v>
      </c>
    </row>
    <row r="15" spans="1:5" x14ac:dyDescent="0.2">
      <c r="A15" s="1" t="s">
        <v>93</v>
      </c>
      <c r="B15" s="61">
        <v>-20341990</v>
      </c>
      <c r="C15" s="61">
        <v>-24378272</v>
      </c>
      <c r="D15" s="61">
        <v>-63022889</v>
      </c>
      <c r="E15" s="61">
        <v>-70440767</v>
      </c>
    </row>
    <row r="16" spans="1:5" x14ac:dyDescent="0.2">
      <c r="A16" s="1" t="s">
        <v>94</v>
      </c>
      <c r="B16" s="61">
        <v>-6656856</v>
      </c>
      <c r="C16" s="61">
        <v>-3486641</v>
      </c>
      <c r="D16" s="61">
        <v>-15846891</v>
      </c>
      <c r="E16" s="61">
        <v>-9842974</v>
      </c>
    </row>
    <row r="17" spans="1:5" x14ac:dyDescent="0.2">
      <c r="A17" s="1" t="s">
        <v>95</v>
      </c>
      <c r="B17" s="61">
        <v>-3657665</v>
      </c>
      <c r="C17" s="61">
        <v>-4613613</v>
      </c>
      <c r="D17" s="61">
        <v>-19185293</v>
      </c>
      <c r="E17" s="61">
        <v>-15377567</v>
      </c>
    </row>
    <row r="18" spans="1:5" x14ac:dyDescent="0.2">
      <c r="A18" s="1" t="s">
        <v>96</v>
      </c>
      <c r="B18" s="61">
        <v>-43854396</v>
      </c>
      <c r="C18" s="61">
        <v>-44184839</v>
      </c>
      <c r="D18" s="61">
        <v>-115876234</v>
      </c>
      <c r="E18" s="61">
        <v>-115118874</v>
      </c>
    </row>
    <row r="19" spans="1:5" ht="38.25" x14ac:dyDescent="0.2">
      <c r="A19" s="6" t="s">
        <v>150</v>
      </c>
      <c r="B19" s="61">
        <v>-287120312</v>
      </c>
      <c r="C19" s="61"/>
      <c r="D19" s="61">
        <v>-872930885</v>
      </c>
      <c r="E19" s="61"/>
    </row>
    <row r="20" spans="1:5" x14ac:dyDescent="0.2">
      <c r="A20" s="1" t="s">
        <v>97</v>
      </c>
      <c r="B20" s="61">
        <v>-108499630</v>
      </c>
      <c r="C20" s="61">
        <v>-104572751</v>
      </c>
      <c r="D20" s="61">
        <v>-319772309</v>
      </c>
      <c r="E20" s="61">
        <v>-303293081</v>
      </c>
    </row>
    <row r="21" spans="1:5" x14ac:dyDescent="0.2">
      <c r="A21" s="3" t="s">
        <v>98</v>
      </c>
      <c r="B21" s="67">
        <f>SUM(B12:B20)</f>
        <v>-977697557</v>
      </c>
      <c r="C21" s="67">
        <f>SUM(C12:C20)</f>
        <v>-504415941</v>
      </c>
      <c r="D21" s="67">
        <f>SUM(D12:D20)</f>
        <v>-2712751877</v>
      </c>
      <c r="E21" s="67">
        <f t="shared" ref="E21" si="0">SUM(E12:E20)</f>
        <v>-1431804723</v>
      </c>
    </row>
    <row r="22" spans="1:5" x14ac:dyDescent="0.2">
      <c r="A22" s="4"/>
      <c r="B22" s="66"/>
      <c r="C22" s="66"/>
      <c r="D22" s="66"/>
      <c r="E22" s="66"/>
    </row>
    <row r="23" spans="1:5" x14ac:dyDescent="0.2">
      <c r="A23" s="3" t="s">
        <v>99</v>
      </c>
      <c r="B23" s="67">
        <f>B7+B21+B9</f>
        <v>792501684</v>
      </c>
      <c r="C23" s="67">
        <f t="shared" ref="C23" si="1">C7+C21+C9</f>
        <v>299478863</v>
      </c>
      <c r="D23" s="67">
        <f>D7+D21+D9</f>
        <v>2197782296</v>
      </c>
      <c r="E23" s="67">
        <f t="shared" ref="E23" si="2">E7+E21+E9</f>
        <v>754626980</v>
      </c>
    </row>
    <row r="24" spans="1:5" x14ac:dyDescent="0.2">
      <c r="A24" s="5"/>
      <c r="B24" s="70"/>
      <c r="C24" s="70"/>
      <c r="D24" s="70"/>
      <c r="E24" s="70"/>
    </row>
    <row r="25" spans="1:5" x14ac:dyDescent="0.2">
      <c r="A25" s="1" t="s">
        <v>132</v>
      </c>
      <c r="B25" s="61">
        <v>-8440501</v>
      </c>
      <c r="C25" s="61">
        <v>-5821274</v>
      </c>
      <c r="D25" s="61">
        <v>-23379809</v>
      </c>
      <c r="E25" s="61">
        <v>-28305260</v>
      </c>
    </row>
    <row r="26" spans="1:5" x14ac:dyDescent="0.2">
      <c r="A26" s="1" t="s">
        <v>133</v>
      </c>
      <c r="B26" s="61">
        <v>72481628</v>
      </c>
      <c r="C26" s="61">
        <v>13788527</v>
      </c>
      <c r="D26" s="61">
        <v>137713811</v>
      </c>
      <c r="E26" s="61">
        <v>45599989</v>
      </c>
    </row>
    <row r="27" spans="1:5" x14ac:dyDescent="0.2">
      <c r="A27" s="3" t="s">
        <v>134</v>
      </c>
      <c r="B27" s="67">
        <f t="shared" ref="B27:E27" si="3">SUM(B25:B26)</f>
        <v>64041127</v>
      </c>
      <c r="C27" s="67">
        <f t="shared" si="3"/>
        <v>7967253</v>
      </c>
      <c r="D27" s="67">
        <f t="shared" si="3"/>
        <v>114334002</v>
      </c>
      <c r="E27" s="67">
        <f t="shared" si="3"/>
        <v>17294729</v>
      </c>
    </row>
    <row r="28" spans="1:5" x14ac:dyDescent="0.2">
      <c r="A28" s="5"/>
      <c r="B28" s="70"/>
      <c r="C28" s="70"/>
      <c r="D28" s="70"/>
      <c r="E28" s="70"/>
    </row>
    <row r="29" spans="1:5" x14ac:dyDescent="0.2">
      <c r="A29" s="3" t="s">
        <v>100</v>
      </c>
      <c r="B29" s="67">
        <f t="shared" ref="B29:E29" si="4">B23+B27</f>
        <v>856542811</v>
      </c>
      <c r="C29" s="67">
        <f t="shared" si="4"/>
        <v>307446116</v>
      </c>
      <c r="D29" s="67">
        <f t="shared" si="4"/>
        <v>2312116298</v>
      </c>
      <c r="E29" s="67">
        <f t="shared" si="4"/>
        <v>771921709</v>
      </c>
    </row>
    <row r="30" spans="1:5" x14ac:dyDescent="0.2">
      <c r="A30" s="5"/>
      <c r="B30" s="70"/>
      <c r="C30" s="70"/>
      <c r="D30" s="70"/>
      <c r="E30" s="70"/>
    </row>
    <row r="31" spans="1:5" x14ac:dyDescent="0.2">
      <c r="A31" s="1" t="s">
        <v>101</v>
      </c>
      <c r="B31" s="61">
        <v>-138244507</v>
      </c>
      <c r="C31" s="61">
        <v>-52231094</v>
      </c>
      <c r="D31" s="61">
        <v>-373025785</v>
      </c>
      <c r="E31" s="61">
        <v>-131314158</v>
      </c>
    </row>
    <row r="32" spans="1:5" x14ac:dyDescent="0.2">
      <c r="A32" s="5"/>
      <c r="B32" s="70"/>
      <c r="C32" s="70"/>
      <c r="D32" s="70"/>
      <c r="E32" s="70"/>
    </row>
    <row r="33" spans="1:5" x14ac:dyDescent="0.2">
      <c r="A33" s="3" t="s">
        <v>102</v>
      </c>
      <c r="B33" s="62">
        <f t="shared" ref="B33:E33" si="5">B29+B31</f>
        <v>718298304</v>
      </c>
      <c r="C33" s="62">
        <f t="shared" si="5"/>
        <v>255215022</v>
      </c>
      <c r="D33" s="62">
        <f t="shared" si="5"/>
        <v>1939090513</v>
      </c>
      <c r="E33" s="62">
        <f t="shared" si="5"/>
        <v>640607551</v>
      </c>
    </row>
    <row r="34" spans="1:5" x14ac:dyDescent="0.2">
      <c r="B34" s="18"/>
    </row>
    <row r="35" spans="1:5" x14ac:dyDescent="0.2">
      <c r="B35" s="1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BS_RO_30.09.2022</vt:lpstr>
      <vt:lpstr>BS_EN_30.09.2022</vt:lpstr>
      <vt:lpstr>PL_RO_30.09.2022</vt:lpstr>
      <vt:lpstr>PL_EN_30.09.2022</vt:lpstr>
      <vt:lpstr>BS_EN_30.09.2022!Print_Area</vt:lpstr>
      <vt:lpstr>BS_RO_30.09.2022!Print_Area</vt:lpstr>
      <vt:lpstr>PL_EN_30.09.2022!Print_Area</vt:lpstr>
      <vt:lpstr>PL_RO_30.09.2022!Print_Area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Albeanu Cristina-Nicoleta</cp:lastModifiedBy>
  <cp:lastPrinted>2018-03-15T10:10:50Z</cp:lastPrinted>
  <dcterms:created xsi:type="dcterms:W3CDTF">2018-03-05T06:48:06Z</dcterms:created>
  <dcterms:modified xsi:type="dcterms:W3CDTF">2022-11-09T09:57:54Z</dcterms:modified>
</cp:coreProperties>
</file>