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3. Raportare Sem I 2022\18. DCRI_materiale pt publicare_12.08.2022\"/>
    </mc:Choice>
  </mc:AlternateContent>
  <xr:revisionPtr revIDLastSave="0" documentId="13_ncr:1_{6BF49A8A-FCF1-4FFC-BCDA-468B9FA5CCFF}" xr6:coauthVersionLast="36" xr6:coauthVersionMax="36" xr10:uidLastSave="{00000000-0000-0000-0000-000000000000}"/>
  <bookViews>
    <workbookView xWindow="0" yWindow="0" windowWidth="21570" windowHeight="7800" tabRatio="745" activeTab="3" xr2:uid="{00000000-000D-0000-FFFF-FFFF00000000}"/>
  </bookViews>
  <sheets>
    <sheet name="BS_RO_30.06.2022" sheetId="2" r:id="rId1"/>
    <sheet name="BS_EN_30.06.2022" sheetId="4" r:id="rId2"/>
    <sheet name="PL_RO_30.06.2022" sheetId="6" r:id="rId3"/>
    <sheet name="PL_EN_30.06.2022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BS_EN_30.06.2022!$A$2:$C$52</definedName>
    <definedName name="_xlnm.Print_Area" localSheetId="0">BS_RO_30.06.2022!$A$2:$C$52</definedName>
    <definedName name="_xlnm.Print_Area" localSheetId="3">PL_EN_30.06.2022!$A$3:$C$33</definedName>
    <definedName name="_xlnm.Print_Area" localSheetId="2">PL_RO_30.06.2022!$A$3:$C$33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7" l="1"/>
  <c r="D27" i="7"/>
  <c r="C27" i="7"/>
  <c r="B27" i="7"/>
  <c r="E21" i="7"/>
  <c r="D21" i="7"/>
  <c r="C21" i="7"/>
  <c r="B21" i="7"/>
  <c r="E7" i="7"/>
  <c r="D7" i="7"/>
  <c r="C7" i="7"/>
  <c r="B7" i="7"/>
  <c r="E27" i="6"/>
  <c r="D27" i="6"/>
  <c r="C27" i="6"/>
  <c r="B27" i="6"/>
  <c r="E21" i="6"/>
  <c r="D21" i="6"/>
  <c r="C21" i="6"/>
  <c r="B21" i="6"/>
  <c r="E7" i="6"/>
  <c r="D7" i="6"/>
  <c r="C7" i="6"/>
  <c r="B7" i="6"/>
  <c r="D23" i="6" l="1"/>
  <c r="D29" i="6" s="1"/>
  <c r="D33" i="6" s="1"/>
  <c r="C23" i="6"/>
  <c r="C29" i="6" s="1"/>
  <c r="C33" i="6" s="1"/>
  <c r="E23" i="7"/>
  <c r="E29" i="7" s="1"/>
  <c r="E33" i="7" s="1"/>
  <c r="B23" i="7"/>
  <c r="B29" i="7" s="1"/>
  <c r="B33" i="7" s="1"/>
  <c r="C23" i="7"/>
  <c r="C29" i="7" s="1"/>
  <c r="C33" i="7" s="1"/>
  <c r="D23" i="7"/>
  <c r="D29" i="7" s="1"/>
  <c r="D33" i="7" s="1"/>
  <c r="E23" i="6"/>
  <c r="E29" i="6" s="1"/>
  <c r="E33" i="6" s="1"/>
  <c r="B23" i="6"/>
  <c r="B29" i="6" s="1"/>
  <c r="B33" i="6" s="1"/>
  <c r="B31" i="2"/>
  <c r="C50" i="4" l="1"/>
  <c r="B50" i="4"/>
  <c r="C41" i="4"/>
  <c r="B41" i="4"/>
  <c r="C31" i="4"/>
  <c r="B31" i="4"/>
  <c r="C19" i="4"/>
  <c r="B19" i="4"/>
  <c r="C11" i="4"/>
  <c r="B11" i="4"/>
  <c r="C31" i="2"/>
  <c r="C51" i="4" l="1"/>
  <c r="C52" i="4" s="1"/>
  <c r="C20" i="4"/>
  <c r="B20" i="4"/>
  <c r="B51" i="4"/>
  <c r="B52" i="4" s="1"/>
  <c r="C50" i="2" l="1"/>
  <c r="B50" i="2"/>
  <c r="C19" i="2"/>
  <c r="B19" i="2"/>
  <c r="C11" i="2" l="1"/>
  <c r="C41" i="2" l="1"/>
  <c r="C51" i="2" l="1"/>
  <c r="B41" i="2"/>
  <c r="B51" i="2" l="1"/>
  <c r="C20" i="2"/>
  <c r="B52" i="2" l="1"/>
  <c r="C52" i="2"/>
  <c r="B11" i="2" l="1"/>
  <c r="B20" i="2" l="1"/>
</calcChain>
</file>

<file path=xl/sharedStrings.xml><?xml version="1.0" encoding="utf-8"?>
<sst xmlns="http://schemas.openxmlformats.org/spreadsheetml/2006/main" count="152" uniqueCount="149">
  <si>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</si>
  <si>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</si>
  <si>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</si>
  <si>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</si>
  <si>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</si>
  <si>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</si>
  <si>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</si>
  <si>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</si>
  <si>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</si>
  <si>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</si>
  <si>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</si>
  <si>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</si>
  <si>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</si>
  <si>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</si>
  <si>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</si>
  <si>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</si>
  <si>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</si>
  <si>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</si>
  <si>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</si>
  <si>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</si>
  <si>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</si>
  <si>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</si>
  <si>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</si>
  <si>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</si>
  <si>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</si>
  <si>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</si>
  <si>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</si>
  <si>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</si>
  <si>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</si>
  <si>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</si>
  <si>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</si>
  <si>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</si>
  <si>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</si>
  <si>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</si>
  <si>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</si>
  <si>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</si>
  <si>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</si>
  <si>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</si>
  <si>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</si>
  <si>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</si>
  <si>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</si>
  <si>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</si>
  <si>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</si>
  <si>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</si>
  <si>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</si>
  <si>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</si>
  <si>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</si>
  <si>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</si>
  <si>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</si>
  <si>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</si>
  <si>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</si>
  <si>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</si>
  <si>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</si>
  <si>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</si>
  <si>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</si>
  <si>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</si>
  <si>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</si>
  <si>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</si>
  <si>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</si>
  <si>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</si>
  <si>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</si>
  <si>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</si>
  <si>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</si>
  <si>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</si>
  <si>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</si>
  <si>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</si>
  <si>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</si>
  <si>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</si>
  <si>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</si>
  <si>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</si>
  <si>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</si>
  <si>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</si>
  <si>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</si>
  <si>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</si>
  <si>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</si>
  <si>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</si>
  <si>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</si>
  <si>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</si>
  <si>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</si>
  <si>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</si>
  <si>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</si>
  <si>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</si>
  <si>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</si>
  <si>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</si>
  <si>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</si>
  <si>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</si>
  <si>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</si>
  <si>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</si>
  <si>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</si>
  <si>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</si>
  <si>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</si>
  <si>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</si>
  <si>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</si>
  <si>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</si>
  <si>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</si>
  <si>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</si>
  <si>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</si>
  <si>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</si>
  <si>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</si>
  <si>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</si>
  <si>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</si>
  <si>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</si>
  <si>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</si>
  <si>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</si>
  <si>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</si>
  <si>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</si>
  <si>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</si>
  <si>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</si>
  <si>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</si>
  <si>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</si>
  <si>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</si>
  <si>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</si>
  <si>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</si>
  <si>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</si>
  <si>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</si>
  <si>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</si>
  <si>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</si>
  <si>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</si>
  <si>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</si>
  <si>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</si>
  <si>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</si>
  <si>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</si>
  <si>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</si>
  <si>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Total shareholder's equity</t>
  </si>
  <si>
    <t>Non-current liabilities</t>
  </si>
  <si>
    <t>Total equity and liabilities</t>
  </si>
  <si>
    <t>Total non-current liabilities</t>
  </si>
  <si>
    <t>Equity</t>
  </si>
  <si>
    <t>Current portion of lease liabilities</t>
  </si>
  <si>
    <t>Incomes</t>
  </si>
  <si>
    <t>Proceeds from the sale of electric power</t>
  </si>
  <si>
    <t>Proceeds from electric power transmission</t>
  </si>
  <si>
    <t>Financial expenses</t>
  </si>
  <si>
    <t>Financial revenues</t>
  </si>
  <si>
    <t>Net financial result</t>
  </si>
  <si>
    <t>Perioada de 3 luni incheiata la 
30 iunie 2021
(nerevizuit)</t>
  </si>
  <si>
    <t>Perioada de 6 luni incheiata la 
30 iunie 2021
(revizuit)</t>
  </si>
  <si>
    <t>3 months period ended on 
June 30, 2021
(unreviewed)</t>
  </si>
  <si>
    <t>6 months period ended on 
June 30, 2021
(reviewed)</t>
  </si>
  <si>
    <t>30 iunie 
2022
(revizuit)</t>
  </si>
  <si>
    <t>31 decembrie 2021
(auditat)</t>
  </si>
  <si>
    <t>June 30, 
2022
(reviewed)</t>
  </si>
  <si>
    <t>December 31, 
2021
(audited)</t>
  </si>
  <si>
    <t>Perioada de 3 luni incheiata la 
30 iunie 2022
(nerevizuit)</t>
  </si>
  <si>
    <t>Perioada de 6 luni incheiata la 
30 iunie 2022
(revizuit)</t>
  </si>
  <si>
    <t>Cheltuieli cu impozitul pe venitul suplimentar</t>
  </si>
  <si>
    <t>3 months period ended on 
June 30, 2022
(unreviewed)</t>
  </si>
  <si>
    <t>6 months period ended on 
June 30, 2022
(reviewed)</t>
  </si>
  <si>
    <t>Windfall tax expenses for electricity producers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</si>
</sst>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.00\ _l_e_i_-;\-* #,##0.00\ _l_e_i_-;_-* &quot;-&quot;??\ _l_e_i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5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0" fontId="3" fillId="0" borderId="0"/>
    <xf numFmtId="0" fontId="11" fillId="2" borderId="1" applyNumberFormat="0" applyAlignment="0" applyProtection="0"/>
    <xf numFmtId="167" fontId="3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8" fillId="0" borderId="0" xfId="1" applyFont="1" applyFill="1" applyAlignment="1">
      <alignment vertical="center"/>
    </xf>
    <xf numFmtId="0" fontId="8" fillId="0" borderId="0" xfId="1" applyFont="1"/>
    <xf numFmtId="0" fontId="8" fillId="0" borderId="0" xfId="1" applyFont="1" applyAlignment="1"/>
    <xf numFmtId="166" fontId="8" fillId="0" borderId="0" xfId="1" applyNumberFormat="1" applyFont="1" applyAlignment="1"/>
    <xf numFmtId="0" fontId="6" fillId="0" borderId="0" xfId="3" applyFont="1" applyFill="1" applyAlignment="1"/>
    <xf numFmtId="0" fontId="8" fillId="0" borderId="0" xfId="3" applyFont="1" applyFill="1" applyAlignment="1">
      <alignment horizontal="left" vertical="justify"/>
    </xf>
    <xf numFmtId="0" fontId="6" fillId="0" borderId="0" xfId="3" applyFont="1" applyFill="1" applyAlignment="1">
      <alignment vertical="justify"/>
    </xf>
    <xf numFmtId="0" fontId="6" fillId="0" borderId="0" xfId="3" applyFont="1" applyFill="1" applyAlignment="1">
      <alignment horizontal="justify" vertical="justify"/>
    </xf>
    <xf numFmtId="0" fontId="8" fillId="0" borderId="0" xfId="3" applyFont="1" applyFill="1" applyAlignment="1">
      <alignment horizontal="left"/>
    </xf>
    <xf numFmtId="0" fontId="10" fillId="0" borderId="0" xfId="3" applyFont="1" applyFill="1" applyAlignment="1">
      <alignment horizontal="left"/>
    </xf>
    <xf numFmtId="0" fontId="8" fillId="0" borderId="0" xfId="3" applyFont="1" applyFill="1" applyAlignment="1">
      <alignment horizontal="left" vertical="top"/>
    </xf>
    <xf numFmtId="166" fontId="8" fillId="0" borderId="0" xfId="2" applyNumberFormat="1" applyFont="1" applyFill="1" applyAlignment="1"/>
    <xf numFmtId="0" fontId="8" fillId="0" borderId="0" xfId="1" applyFont="1" applyFill="1" applyAlignment="1"/>
    <xf numFmtId="166" fontId="8" fillId="0" borderId="0" xfId="1" applyNumberFormat="1" applyFont="1" applyFill="1" applyAlignment="1"/>
    <xf numFmtId="0" fontId="6" fillId="0" borderId="0" xfId="3" applyFont="1" applyFill="1"/>
    <xf numFmtId="166" fontId="8" fillId="0" borderId="0" xfId="3" applyNumberFormat="1" applyFont="1" applyFill="1"/>
    <xf numFmtId="0" fontId="8" fillId="0" borderId="0" xfId="3" applyFont="1" applyFill="1"/>
    <xf numFmtId="0" fontId="5" fillId="0" borderId="0" xfId="1" applyFont="1" applyFill="1" applyAlignment="1">
      <alignment horizontal="left" vertical="center"/>
    </xf>
    <xf numFmtId="0" fontId="8" fillId="0" borderId="0" xfId="3" applyFont="1" applyFill="1" applyAlignment="1">
      <alignment horizontal="left" wrapText="1"/>
    </xf>
    <xf numFmtId="49" fontId="6" fillId="3" borderId="2" xfId="1" applyNumberFormat="1" applyFont="1" applyFill="1" applyBorder="1" applyAlignment="1">
      <alignment horizontal="right" vertical="center" wrapText="1"/>
    </xf>
    <xf numFmtId="0" fontId="6" fillId="0" borderId="0" xfId="1" applyFont="1" applyFill="1" applyAlignment="1">
      <alignment vertical="center"/>
    </xf>
    <xf numFmtId="0" fontId="4" fillId="0" borderId="0" xfId="1" applyFont="1" applyAlignment="1">
      <alignment horizontal="right" vertical="center"/>
    </xf>
    <xf numFmtId="0" fontId="9" fillId="0" borderId="0" xfId="1" applyFont="1" applyAlignment="1">
      <alignment horizontal="right"/>
    </xf>
    <xf numFmtId="0" fontId="8" fillId="0" borderId="0" xfId="1" applyFont="1" applyAlignment="1">
      <alignment horizontal="right"/>
    </xf>
    <xf numFmtId="0" fontId="13" fillId="0" borderId="0" xfId="3" applyFont="1" applyFill="1" applyAlignment="1">
      <alignment horizontal="right" wrapText="1"/>
    </xf>
    <xf numFmtId="166" fontId="7" fillId="0" borderId="0" xfId="3" applyNumberFormat="1" applyFont="1" applyFill="1" applyAlignment="1">
      <alignment horizontal="right" wrapText="1"/>
    </xf>
    <xf numFmtId="0" fontId="7" fillId="0" borderId="0" xfId="3" applyFont="1" applyFill="1" applyAlignment="1">
      <alignment horizontal="right" wrapText="1"/>
    </xf>
    <xf numFmtId="3" fontId="8" fillId="0" borderId="0" xfId="2" applyNumberFormat="1" applyFont="1" applyFill="1" applyAlignment="1">
      <alignment horizontal="right" vertical="center"/>
    </xf>
    <xf numFmtId="3" fontId="6" fillId="0" borderId="2" xfId="1" applyNumberFormat="1" applyFont="1" applyFill="1" applyBorder="1" applyAlignment="1">
      <alignment horizontal="right" vertical="center"/>
    </xf>
    <xf numFmtId="3" fontId="6" fillId="0" borderId="0" xfId="1" applyNumberFormat="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 vertical="center" wrapText="1"/>
    </xf>
    <xf numFmtId="3" fontId="6" fillId="0" borderId="3" xfId="1" applyNumberFormat="1" applyFont="1" applyFill="1" applyBorder="1" applyAlignment="1">
      <alignment horizontal="right" vertical="center"/>
    </xf>
    <xf numFmtId="3" fontId="8" fillId="0" borderId="0" xfId="1" applyNumberFormat="1" applyFont="1" applyFill="1" applyAlignment="1">
      <alignment horizontal="right" vertical="center"/>
    </xf>
    <xf numFmtId="3" fontId="10" fillId="0" borderId="0" xfId="2" applyNumberFormat="1" applyFont="1" applyFill="1" applyAlignment="1">
      <alignment horizontal="right" vertical="center"/>
    </xf>
    <xf numFmtId="3" fontId="12" fillId="0" borderId="0" xfId="2" applyNumberFormat="1" applyFont="1" applyFill="1" applyAlignment="1">
      <alignment horizontal="right" vertical="center"/>
    </xf>
    <xf numFmtId="3" fontId="6" fillId="0" borderId="2" xfId="2" applyNumberFormat="1" applyFont="1" applyFill="1" applyBorder="1" applyAlignment="1">
      <alignment horizontal="right" vertical="center"/>
    </xf>
    <xf numFmtId="0" fontId="7" fillId="0" borderId="0" xfId="3" applyFont="1" applyFill="1" applyAlignment="1">
      <alignment horizontal="right"/>
    </xf>
    <xf numFmtId="0" fontId="13" fillId="0" borderId="0" xfId="3" applyFont="1" applyFill="1" applyAlignment="1">
      <alignment horizontal="right"/>
    </xf>
    <xf numFmtId="0" fontId="6" fillId="0" borderId="0" xfId="3" applyFont="1" applyFill="1" applyBorder="1" applyAlignment="1">
      <alignment horizontal="right" wrapText="1"/>
    </xf>
    <xf numFmtId="165" fontId="6" fillId="0" borderId="0" xfId="3" applyNumberFormat="1" applyFont="1" applyFill="1" applyBorder="1" applyAlignment="1">
      <alignment horizontal="right" wrapText="1"/>
    </xf>
    <xf numFmtId="165" fontId="7" fillId="0" borderId="0" xfId="3" applyNumberFormat="1" applyFont="1" applyFill="1" applyAlignment="1">
      <alignment horizontal="right"/>
    </xf>
    <xf numFmtId="165" fontId="5" fillId="0" borderId="0" xfId="1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/>
    </xf>
    <xf numFmtId="0" fontId="5" fillId="0" borderId="0" xfId="12" applyFont="1" applyFill="1" applyAlignment="1">
      <alignment vertical="center" wrapText="1"/>
    </xf>
    <xf numFmtId="165" fontId="6" fillId="0" borderId="0" xfId="12" applyNumberFormat="1" applyFont="1" applyAlignment="1">
      <alignment horizontal="right" vertical="center"/>
    </xf>
    <xf numFmtId="165" fontId="4" fillId="0" borderId="0" xfId="12" applyNumberFormat="1" applyFont="1" applyAlignment="1">
      <alignment horizontal="right" vertical="center"/>
    </xf>
    <xf numFmtId="0" fontId="8" fillId="0" borderId="0" xfId="12" applyFont="1"/>
    <xf numFmtId="0" fontId="6" fillId="0" borderId="0" xfId="12" applyFont="1" applyFill="1" applyAlignment="1">
      <alignment vertical="center"/>
    </xf>
    <xf numFmtId="49" fontId="6" fillId="3" borderId="2" xfId="12" applyNumberFormat="1" applyFont="1" applyFill="1" applyBorder="1" applyAlignment="1">
      <alignment horizontal="right" vertical="center" wrapText="1"/>
    </xf>
    <xf numFmtId="0" fontId="8" fillId="0" borderId="0" xfId="12" applyFont="1" applyAlignment="1">
      <alignment vertical="center"/>
    </xf>
    <xf numFmtId="0" fontId="6" fillId="0" borderId="0" xfId="12" applyFont="1"/>
    <xf numFmtId="165" fontId="6" fillId="0" borderId="0" xfId="13" applyNumberFormat="1" applyFont="1" applyFill="1" applyBorder="1" applyAlignment="1">
      <alignment horizontal="right" wrapText="1"/>
    </xf>
    <xf numFmtId="164" fontId="8" fillId="0" borderId="0" xfId="13" applyNumberFormat="1" applyFont="1" applyFill="1" applyAlignment="1">
      <alignment horizontal="right" vertical="center"/>
    </xf>
    <xf numFmtId="164" fontId="6" fillId="0" borderId="2" xfId="13" applyNumberFormat="1" applyFont="1" applyBorder="1" applyAlignment="1">
      <alignment horizontal="right" vertical="center"/>
    </xf>
    <xf numFmtId="9" fontId="6" fillId="0" borderId="0" xfId="14" applyFont="1" applyFill="1"/>
    <xf numFmtId="164" fontId="6" fillId="0" borderId="0" xfId="13" applyNumberFormat="1" applyFont="1" applyBorder="1" applyAlignment="1">
      <alignment horizontal="right" vertical="center"/>
    </xf>
    <xf numFmtId="9" fontId="8" fillId="0" borderId="0" xfId="14" applyFont="1" applyFill="1"/>
    <xf numFmtId="164" fontId="7" fillId="0" borderId="0" xfId="13" applyNumberFormat="1" applyFont="1" applyFill="1" applyAlignment="1">
      <alignment horizontal="right" vertical="center"/>
    </xf>
    <xf numFmtId="164" fontId="6" fillId="0" borderId="2" xfId="13" applyNumberFormat="1" applyFont="1" applyFill="1" applyBorder="1" applyAlignment="1">
      <alignment horizontal="right" vertical="center"/>
    </xf>
    <xf numFmtId="164" fontId="8" fillId="0" borderId="0" xfId="13" applyNumberFormat="1" applyFont="1" applyAlignment="1">
      <alignment horizontal="right" vertical="center"/>
    </xf>
    <xf numFmtId="0" fontId="6" fillId="0" borderId="0" xfId="12" applyFont="1" applyAlignment="1">
      <alignment horizontal="right" vertical="center"/>
    </xf>
    <xf numFmtId="0" fontId="4" fillId="0" borderId="0" xfId="12" applyFont="1" applyAlignment="1">
      <alignment horizontal="right" vertical="center"/>
    </xf>
    <xf numFmtId="166" fontId="6" fillId="0" borderId="0" xfId="13" applyNumberFormat="1" applyFont="1" applyFill="1" applyBorder="1" applyAlignment="1">
      <alignment horizontal="right" wrapText="1"/>
    </xf>
  </cellXfs>
  <cellStyles count="15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2 3" xfId="13" xr:uid="{BE723C59-508B-403A-8135-E0EC8F990561}"/>
    <cellStyle name="Comma 4" xfId="10" xr:uid="{00000000-0005-0000-0000-000004000000}"/>
    <cellStyle name="Normal" xfId="0" builtinId="0"/>
    <cellStyle name="Normal 2" xfId="1" xr:uid="{00000000-0005-0000-0000-000006000000}"/>
    <cellStyle name="Normal 2 2" xfId="12" xr:uid="{BDA83904-9357-438C-9E31-72A909F0DDC4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  <cellStyle name="Percent 2 2" xfId="14" xr:uid="{FDE3C1EC-EEB6-45CA-A53B-1576DE17DC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</sheetNames>
    <sheetDataSet>
      <sheetData sheetId="0">
        <row r="52">
          <cell r="C52" t="str">
            <v>EuropeMiddleEastAfrica</v>
          </cell>
        </row>
      </sheetData>
      <sheetData sheetId="1">
        <row r="52">
          <cell r="C52" t="str">
            <v>EuropeMiddleEastAfrica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55">
          <cell r="C55" t="str">
            <v>Israel - P-Cube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0"/>
  <sheetViews>
    <sheetView showGridLines="0" zoomScaleNormal="100" workbookViewId="0">
      <pane ySplit="2" topLeftCell="A18" activePane="bottomLeft" state="frozen"/>
      <selection pane="bottomLeft" activeCell="B44" sqref="B44:C49"/>
    </sheetView>
  </sheetViews>
  <sheetFormatPr defaultColWidth="9.140625" defaultRowHeight="12.75" x14ac:dyDescent="0.2"/>
  <cols>
    <col min="1" max="1" width="40.140625" style="3" bestFit="1" customWidth="1"/>
    <col min="2" max="2" width="13" style="38" bestFit="1" customWidth="1"/>
    <col min="3" max="3" width="13.7109375" style="37" customWidth="1"/>
    <col min="4" max="16384" width="9.140625" style="2"/>
  </cols>
  <sheetData>
    <row r="1" spans="1:3" x14ac:dyDescent="0.2">
      <c r="A1" s="18"/>
      <c r="B1" s="22"/>
      <c r="C1" s="22"/>
    </row>
    <row r="2" spans="1:3" s="1" customFormat="1" ht="46.15" customHeight="1" x14ac:dyDescent="0.25">
      <c r="A2" s="21" t="s">
        <v>104</v>
      </c>
      <c r="B2" s="20" t="s">
        <v>139</v>
      </c>
      <c r="C2" s="20" t="s">
        <v>140</v>
      </c>
    </row>
    <row r="3" spans="1:3" x14ac:dyDescent="0.2">
      <c r="A3" s="4"/>
      <c r="B3" s="23"/>
      <c r="C3" s="24"/>
    </row>
    <row r="4" spans="1:3" x14ac:dyDescent="0.2">
      <c r="A4" s="5" t="s">
        <v>0</v>
      </c>
      <c r="B4" s="25"/>
      <c r="C4" s="26"/>
    </row>
    <row r="5" spans="1:3" x14ac:dyDescent="0.2">
      <c r="A5" s="5" t="s">
        <v>3</v>
      </c>
      <c r="B5" s="25"/>
      <c r="C5" s="27"/>
    </row>
    <row r="6" spans="1:3" x14ac:dyDescent="0.2">
      <c r="A6" s="6" t="s">
        <v>4</v>
      </c>
      <c r="B6" s="28">
        <v>5820614822</v>
      </c>
      <c r="C6" s="28">
        <v>5853337904</v>
      </c>
    </row>
    <row r="7" spans="1:3" ht="25.5" x14ac:dyDescent="0.2">
      <c r="A7" s="6" t="s">
        <v>105</v>
      </c>
      <c r="B7" s="28">
        <v>1044568</v>
      </c>
      <c r="C7" s="28">
        <v>1180392</v>
      </c>
    </row>
    <row r="8" spans="1:3" x14ac:dyDescent="0.2">
      <c r="A8" s="6" t="s">
        <v>5</v>
      </c>
      <c r="B8" s="28">
        <v>52098034</v>
      </c>
      <c r="C8" s="28">
        <v>48391975</v>
      </c>
    </row>
    <row r="9" spans="1:3" x14ac:dyDescent="0.2">
      <c r="A9" s="6" t="s">
        <v>107</v>
      </c>
      <c r="B9" s="28">
        <v>35039398</v>
      </c>
      <c r="C9" s="28">
        <v>35496297</v>
      </c>
    </row>
    <row r="10" spans="1:3" x14ac:dyDescent="0.2">
      <c r="A10" s="6" t="s">
        <v>106</v>
      </c>
      <c r="B10" s="28">
        <v>199438505</v>
      </c>
      <c r="C10" s="28">
        <v>172438508</v>
      </c>
    </row>
    <row r="11" spans="1:3" x14ac:dyDescent="0.2">
      <c r="A11" s="7" t="s">
        <v>6</v>
      </c>
      <c r="B11" s="29">
        <f>SUM(B6:B10)</f>
        <v>6108235327</v>
      </c>
      <c r="C11" s="29">
        <f>SUM(C6:C10)</f>
        <v>6110845076</v>
      </c>
    </row>
    <row r="12" spans="1:3" x14ac:dyDescent="0.2">
      <c r="A12" s="7"/>
      <c r="B12" s="30"/>
      <c r="C12" s="30"/>
    </row>
    <row r="13" spans="1:3" x14ac:dyDescent="0.2">
      <c r="A13" s="7" t="s">
        <v>7</v>
      </c>
      <c r="B13" s="31"/>
      <c r="C13" s="31"/>
    </row>
    <row r="14" spans="1:3" x14ac:dyDescent="0.2">
      <c r="A14" s="6" t="s">
        <v>1</v>
      </c>
      <c r="B14" s="28">
        <v>591041919</v>
      </c>
      <c r="C14" s="28">
        <v>560149518</v>
      </c>
    </row>
    <row r="15" spans="1:3" x14ac:dyDescent="0.2">
      <c r="A15" s="6" t="s">
        <v>108</v>
      </c>
      <c r="B15" s="28">
        <v>237480369</v>
      </c>
      <c r="C15" s="28">
        <v>220487430</v>
      </c>
    </row>
    <row r="16" spans="1:3" x14ac:dyDescent="0.2">
      <c r="A16" s="6" t="s">
        <v>109</v>
      </c>
      <c r="B16" s="28">
        <v>107165820</v>
      </c>
      <c r="C16" s="28">
        <v>87270340</v>
      </c>
    </row>
    <row r="17" spans="1:3" x14ac:dyDescent="0.2">
      <c r="A17" s="6" t="s">
        <v>8</v>
      </c>
      <c r="B17" s="28">
        <v>1394820500</v>
      </c>
      <c r="C17" s="28">
        <v>1328973000</v>
      </c>
    </row>
    <row r="18" spans="1:3" x14ac:dyDescent="0.2">
      <c r="A18" s="6" t="s">
        <v>9</v>
      </c>
      <c r="B18" s="28">
        <v>1759288183</v>
      </c>
      <c r="C18" s="28">
        <v>1317399999</v>
      </c>
    </row>
    <row r="19" spans="1:3" x14ac:dyDescent="0.2">
      <c r="A19" s="8" t="s">
        <v>10</v>
      </c>
      <c r="B19" s="29">
        <f>SUM(B14:B18)</f>
        <v>4089796791</v>
      </c>
      <c r="C19" s="29">
        <f>SUM(C14:C18)</f>
        <v>3514280287</v>
      </c>
    </row>
    <row r="20" spans="1:3" ht="13.5" thickBot="1" x14ac:dyDescent="0.25">
      <c r="A20" s="7" t="s">
        <v>11</v>
      </c>
      <c r="B20" s="32">
        <f>B11+B19</f>
        <v>10198032118</v>
      </c>
      <c r="C20" s="32">
        <f>C11+C19</f>
        <v>9625125363</v>
      </c>
    </row>
    <row r="21" spans="1:3" ht="13.5" thickTop="1" x14ac:dyDescent="0.2">
      <c r="A21" s="5"/>
      <c r="B21" s="31"/>
      <c r="C21" s="31"/>
    </row>
    <row r="22" spans="1:3" x14ac:dyDescent="0.2">
      <c r="A22" s="5" t="s">
        <v>12</v>
      </c>
      <c r="B22" s="31"/>
      <c r="C22" s="31"/>
    </row>
    <row r="23" spans="1:3" x14ac:dyDescent="0.2">
      <c r="A23" s="5" t="s">
        <v>13</v>
      </c>
      <c r="B23" s="31"/>
      <c r="C23" s="31"/>
    </row>
    <row r="24" spans="1:3" x14ac:dyDescent="0.2">
      <c r="A24" s="9" t="s">
        <v>14</v>
      </c>
      <c r="B24" s="33">
        <v>3211941683</v>
      </c>
      <c r="C24" s="33">
        <v>3211941683</v>
      </c>
    </row>
    <row r="25" spans="1:3" x14ac:dyDescent="0.2">
      <c r="A25" s="10" t="s">
        <v>15</v>
      </c>
      <c r="B25" s="34">
        <v>3016438940</v>
      </c>
      <c r="C25" s="34">
        <v>3016438940</v>
      </c>
    </row>
    <row r="26" spans="1:3" collapsed="1" x14ac:dyDescent="0.2">
      <c r="A26" s="10" t="s">
        <v>16</v>
      </c>
      <c r="B26" s="34">
        <v>195502743</v>
      </c>
      <c r="C26" s="34">
        <v>195502743</v>
      </c>
    </row>
    <row r="27" spans="1:3" x14ac:dyDescent="0.2">
      <c r="A27" s="9" t="s">
        <v>17</v>
      </c>
      <c r="B27" s="28">
        <v>31474149</v>
      </c>
      <c r="C27" s="28">
        <v>31474149</v>
      </c>
    </row>
    <row r="28" spans="1:3" x14ac:dyDescent="0.2">
      <c r="A28" s="11" t="s">
        <v>52</v>
      </c>
      <c r="B28" s="28">
        <v>21553537</v>
      </c>
      <c r="C28" s="28">
        <v>21553537</v>
      </c>
    </row>
    <row r="29" spans="1:3" x14ac:dyDescent="0.2">
      <c r="A29" s="9" t="s">
        <v>18</v>
      </c>
      <c r="B29" s="28">
        <v>423056072</v>
      </c>
      <c r="C29" s="28">
        <v>451742500</v>
      </c>
    </row>
    <row r="30" spans="1:3" x14ac:dyDescent="0.2">
      <c r="A30" s="9" t="s">
        <v>19</v>
      </c>
      <c r="B30" s="28">
        <v>5302102729</v>
      </c>
      <c r="C30" s="28">
        <v>4648549459</v>
      </c>
    </row>
    <row r="31" spans="1:3" x14ac:dyDescent="0.2">
      <c r="A31" s="5" t="s">
        <v>20</v>
      </c>
      <c r="B31" s="29">
        <f>B24+SUM(B27:B30)</f>
        <v>8990128170</v>
      </c>
      <c r="C31" s="29">
        <f>C24+SUM(C27:C30)</f>
        <v>8365261328</v>
      </c>
    </row>
    <row r="32" spans="1:3" x14ac:dyDescent="0.2">
      <c r="A32" s="5"/>
      <c r="B32" s="31"/>
      <c r="C32" s="31"/>
    </row>
    <row r="33" spans="1:3" x14ac:dyDescent="0.2">
      <c r="A33" s="5" t="s">
        <v>2</v>
      </c>
      <c r="B33" s="31"/>
      <c r="C33" s="31"/>
    </row>
    <row r="34" spans="1:3" x14ac:dyDescent="0.2">
      <c r="A34" s="5" t="s">
        <v>21</v>
      </c>
      <c r="B34" s="31"/>
      <c r="C34" s="31"/>
    </row>
    <row r="35" spans="1:3" x14ac:dyDescent="0.2">
      <c r="A35" s="9" t="s">
        <v>22</v>
      </c>
      <c r="B35" s="28">
        <v>97424380</v>
      </c>
      <c r="C35" s="28">
        <v>130135030</v>
      </c>
    </row>
    <row r="36" spans="1:3" x14ac:dyDescent="0.2">
      <c r="A36" s="9" t="s">
        <v>110</v>
      </c>
      <c r="B36" s="28">
        <v>779829</v>
      </c>
      <c r="C36" s="28">
        <v>910586</v>
      </c>
    </row>
    <row r="37" spans="1:3" x14ac:dyDescent="0.2">
      <c r="A37" s="9" t="s">
        <v>50</v>
      </c>
      <c r="B37" s="28">
        <v>255149478</v>
      </c>
      <c r="C37" s="28">
        <v>245823013</v>
      </c>
    </row>
    <row r="38" spans="1:3" x14ac:dyDescent="0.2">
      <c r="A38" s="9" t="s">
        <v>53</v>
      </c>
      <c r="B38" s="28">
        <v>64864911</v>
      </c>
      <c r="C38" s="28">
        <v>72037242</v>
      </c>
    </row>
    <row r="39" spans="1:3" x14ac:dyDescent="0.2">
      <c r="A39" s="9" t="s">
        <v>23</v>
      </c>
      <c r="B39" s="28">
        <v>96561465</v>
      </c>
      <c r="C39" s="28">
        <v>102278835</v>
      </c>
    </row>
    <row r="40" spans="1:3" x14ac:dyDescent="0.2">
      <c r="A40" s="9" t="s">
        <v>24</v>
      </c>
      <c r="B40" s="28">
        <v>46378990</v>
      </c>
      <c r="C40" s="28">
        <v>46378990</v>
      </c>
    </row>
    <row r="41" spans="1:3" x14ac:dyDescent="0.2">
      <c r="A41" s="5" t="s">
        <v>25</v>
      </c>
      <c r="B41" s="29">
        <f>SUM(B35:B40)</f>
        <v>561159053</v>
      </c>
      <c r="C41" s="29">
        <f>SUM(C35:C40)</f>
        <v>597563696</v>
      </c>
    </row>
    <row r="42" spans="1:3" x14ac:dyDescent="0.2">
      <c r="A42" s="5"/>
      <c r="B42" s="31"/>
      <c r="C42" s="31"/>
    </row>
    <row r="43" spans="1:3" x14ac:dyDescent="0.2">
      <c r="A43" s="5" t="s">
        <v>26</v>
      </c>
      <c r="B43" s="31"/>
      <c r="C43" s="31"/>
    </row>
    <row r="44" spans="1:3" x14ac:dyDescent="0.2">
      <c r="A44" s="9" t="s">
        <v>27</v>
      </c>
      <c r="B44" s="35">
        <v>328875740</v>
      </c>
      <c r="C44" s="35">
        <v>285939903</v>
      </c>
    </row>
    <row r="45" spans="1:3" ht="25.5" x14ac:dyDescent="0.2">
      <c r="A45" s="19" t="s">
        <v>51</v>
      </c>
      <c r="B45" s="35">
        <v>73123770</v>
      </c>
      <c r="C45" s="35">
        <v>69541135</v>
      </c>
    </row>
    <row r="46" spans="1:3" x14ac:dyDescent="0.2">
      <c r="A46" s="9" t="s">
        <v>28</v>
      </c>
      <c r="B46" s="35">
        <v>77362189</v>
      </c>
      <c r="C46" s="35">
        <v>48781242</v>
      </c>
    </row>
    <row r="47" spans="1:3" x14ac:dyDescent="0.2">
      <c r="A47" s="9" t="s">
        <v>54</v>
      </c>
      <c r="B47" s="35">
        <v>77084361</v>
      </c>
      <c r="C47" s="35">
        <v>89647495</v>
      </c>
    </row>
    <row r="48" spans="1:3" x14ac:dyDescent="0.2">
      <c r="A48" s="9" t="s">
        <v>29</v>
      </c>
      <c r="B48" s="35">
        <v>90038658</v>
      </c>
      <c r="C48" s="35">
        <v>168126539</v>
      </c>
    </row>
    <row r="49" spans="1:3" x14ac:dyDescent="0.2">
      <c r="A49" s="9" t="s">
        <v>111</v>
      </c>
      <c r="B49" s="35">
        <v>260177</v>
      </c>
      <c r="C49" s="35">
        <v>264025</v>
      </c>
    </row>
    <row r="50" spans="1:3" x14ac:dyDescent="0.2">
      <c r="A50" s="5" t="s">
        <v>30</v>
      </c>
      <c r="B50" s="36">
        <f>SUM(B44:B49)</f>
        <v>646744895</v>
      </c>
      <c r="C50" s="36">
        <f>SUM(C44:C49)</f>
        <v>662300339</v>
      </c>
    </row>
    <row r="51" spans="1:3" x14ac:dyDescent="0.2">
      <c r="A51" s="5" t="s">
        <v>31</v>
      </c>
      <c r="B51" s="29">
        <f>B41+B50</f>
        <v>1207903948</v>
      </c>
      <c r="C51" s="29">
        <f>C41+C50</f>
        <v>1259864035</v>
      </c>
    </row>
    <row r="52" spans="1:3" ht="13.5" thickBot="1" x14ac:dyDescent="0.25">
      <c r="A52" s="5" t="s">
        <v>32</v>
      </c>
      <c r="B52" s="32">
        <f>B31+B51</f>
        <v>10198032118</v>
      </c>
      <c r="C52" s="32">
        <f>C31+C51</f>
        <v>9625125363</v>
      </c>
    </row>
    <row r="53" spans="1:3" ht="13.5" thickTop="1" x14ac:dyDescent="0.2">
      <c r="B53" s="42"/>
      <c r="C53" s="42"/>
    </row>
    <row r="54" spans="1:3" x14ac:dyDescent="0.2">
      <c r="B54" s="37"/>
    </row>
    <row r="56" spans="1:3" x14ac:dyDescent="0.2">
      <c r="A56" s="12"/>
    </row>
    <row r="57" spans="1:3" x14ac:dyDescent="0.2">
      <c r="A57" s="9"/>
      <c r="B57" s="35"/>
      <c r="C57" s="35"/>
    </row>
    <row r="58" spans="1:3" x14ac:dyDescent="0.2">
      <c r="A58" s="9"/>
      <c r="B58" s="35"/>
      <c r="C58" s="35"/>
    </row>
    <row r="59" spans="1:3" x14ac:dyDescent="0.2">
      <c r="A59" s="19"/>
      <c r="B59" s="35"/>
      <c r="C59" s="35"/>
    </row>
    <row r="60" spans="1:3" x14ac:dyDescent="0.2">
      <c r="A60" s="9"/>
      <c r="B60" s="35"/>
      <c r="C60" s="35"/>
    </row>
    <row r="61" spans="1:3" x14ac:dyDescent="0.2">
      <c r="A61" s="9"/>
      <c r="B61" s="35"/>
      <c r="C61" s="35"/>
    </row>
    <row r="62" spans="1:3" x14ac:dyDescent="0.2">
      <c r="A62" s="9"/>
      <c r="B62" s="35"/>
      <c r="C62" s="35"/>
    </row>
    <row r="63" spans="1:3" x14ac:dyDescent="0.2">
      <c r="A63" s="13"/>
    </row>
    <row r="64" spans="1:3" x14ac:dyDescent="0.2">
      <c r="A64" s="12"/>
    </row>
    <row r="65" spans="1:1" x14ac:dyDescent="0.2">
      <c r="A65" s="12"/>
    </row>
    <row r="66" spans="1:1" x14ac:dyDescent="0.2">
      <c r="A66" s="12"/>
    </row>
    <row r="67" spans="1:1" x14ac:dyDescent="0.2">
      <c r="A67" s="12"/>
    </row>
    <row r="68" spans="1:1" x14ac:dyDescent="0.2">
      <c r="A68" s="12"/>
    </row>
    <row r="69" spans="1:1" x14ac:dyDescent="0.2">
      <c r="A69" s="13"/>
    </row>
    <row r="70" spans="1:1" x14ac:dyDescent="0.2">
      <c r="A70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7"/>
  <sheetViews>
    <sheetView showGridLines="0" zoomScaleNormal="100" workbookViewId="0">
      <pane ySplit="2" topLeftCell="A27" activePane="bottomLeft" state="frozen"/>
      <selection pane="bottomLeft" activeCell="E52" sqref="E52"/>
    </sheetView>
  </sheetViews>
  <sheetFormatPr defaultColWidth="9.140625" defaultRowHeight="12.75" x14ac:dyDescent="0.2"/>
  <cols>
    <col min="1" max="1" width="35.140625" style="3" bestFit="1" customWidth="1"/>
    <col min="2" max="2" width="13" style="38" bestFit="1" customWidth="1"/>
    <col min="3" max="3" width="16.140625" style="37" bestFit="1" customWidth="1"/>
    <col min="4" max="16384" width="9.140625" style="2"/>
  </cols>
  <sheetData>
    <row r="1" spans="1:3" x14ac:dyDescent="0.2">
      <c r="A1" s="18"/>
      <c r="B1" s="22"/>
      <c r="C1" s="22"/>
    </row>
    <row r="2" spans="1:3" s="1" customFormat="1" ht="46.15" customHeight="1" x14ac:dyDescent="0.25">
      <c r="A2" s="21" t="s">
        <v>104</v>
      </c>
      <c r="B2" s="20" t="s">
        <v>141</v>
      </c>
      <c r="C2" s="20" t="s">
        <v>142</v>
      </c>
    </row>
    <row r="3" spans="1:3" x14ac:dyDescent="0.2">
      <c r="A3" s="4"/>
      <c r="B3" s="23"/>
      <c r="C3" s="24"/>
    </row>
    <row r="4" spans="1:3" x14ac:dyDescent="0.2">
      <c r="A4" s="5" t="s">
        <v>59</v>
      </c>
      <c r="B4" s="25"/>
      <c r="C4" s="26"/>
    </row>
    <row r="5" spans="1:3" x14ac:dyDescent="0.2">
      <c r="A5" s="5" t="s">
        <v>60</v>
      </c>
      <c r="B5" s="25"/>
      <c r="C5" s="27"/>
    </row>
    <row r="6" spans="1:3" x14ac:dyDescent="0.2">
      <c r="A6" s="6" t="s">
        <v>116</v>
      </c>
      <c r="B6" s="28">
        <v>5820614822</v>
      </c>
      <c r="C6" s="28">
        <v>5853337904</v>
      </c>
    </row>
    <row r="7" spans="1:3" ht="25.5" x14ac:dyDescent="0.2">
      <c r="A7" s="6" t="s">
        <v>120</v>
      </c>
      <c r="B7" s="28">
        <v>1044568</v>
      </c>
      <c r="C7" s="28">
        <v>1180392</v>
      </c>
    </row>
    <row r="8" spans="1:3" x14ac:dyDescent="0.2">
      <c r="A8" s="6" t="s">
        <v>61</v>
      </c>
      <c r="B8" s="28">
        <v>52098034</v>
      </c>
      <c r="C8" s="28">
        <v>48391975</v>
      </c>
    </row>
    <row r="9" spans="1:3" x14ac:dyDescent="0.2">
      <c r="A9" s="6" t="s">
        <v>113</v>
      </c>
      <c r="B9" s="28">
        <v>35039398</v>
      </c>
      <c r="C9" s="28">
        <v>35496297</v>
      </c>
    </row>
    <row r="10" spans="1:3" x14ac:dyDescent="0.2">
      <c r="A10" s="6" t="s">
        <v>112</v>
      </c>
      <c r="B10" s="28">
        <v>199438505</v>
      </c>
      <c r="C10" s="28">
        <v>172438508</v>
      </c>
    </row>
    <row r="11" spans="1:3" x14ac:dyDescent="0.2">
      <c r="A11" s="7" t="s">
        <v>62</v>
      </c>
      <c r="B11" s="29">
        <f>SUM(B6:B10)</f>
        <v>6108235327</v>
      </c>
      <c r="C11" s="29">
        <f>SUM(C6:C10)</f>
        <v>6110845076</v>
      </c>
    </row>
    <row r="12" spans="1:3" x14ac:dyDescent="0.2">
      <c r="A12" s="7"/>
      <c r="B12" s="30"/>
      <c r="C12" s="30"/>
    </row>
    <row r="13" spans="1:3" x14ac:dyDescent="0.2">
      <c r="A13" s="7" t="s">
        <v>63</v>
      </c>
      <c r="B13" s="31"/>
      <c r="C13" s="31"/>
    </row>
    <row r="14" spans="1:3" x14ac:dyDescent="0.2">
      <c r="A14" s="6" t="s">
        <v>64</v>
      </c>
      <c r="B14" s="28">
        <v>591041919</v>
      </c>
      <c r="C14" s="28">
        <v>560149518</v>
      </c>
    </row>
    <row r="15" spans="1:3" x14ac:dyDescent="0.2">
      <c r="A15" s="6" t="s">
        <v>114</v>
      </c>
      <c r="B15" s="28">
        <v>237480369</v>
      </c>
      <c r="C15" s="28">
        <v>220487430</v>
      </c>
    </row>
    <row r="16" spans="1:3" x14ac:dyDescent="0.2">
      <c r="A16" s="6" t="s">
        <v>115</v>
      </c>
      <c r="B16" s="28">
        <v>107165820</v>
      </c>
      <c r="C16" s="28">
        <v>87270340</v>
      </c>
    </row>
    <row r="17" spans="1:3" x14ac:dyDescent="0.2">
      <c r="A17" s="6" t="s">
        <v>65</v>
      </c>
      <c r="B17" s="28">
        <v>1394820500</v>
      </c>
      <c r="C17" s="28">
        <v>1328973000</v>
      </c>
    </row>
    <row r="18" spans="1:3" x14ac:dyDescent="0.2">
      <c r="A18" s="6" t="s">
        <v>66</v>
      </c>
      <c r="B18" s="28">
        <v>1759288183</v>
      </c>
      <c r="C18" s="28">
        <v>1317399999</v>
      </c>
    </row>
    <row r="19" spans="1:3" x14ac:dyDescent="0.2">
      <c r="A19" s="8" t="s">
        <v>67</v>
      </c>
      <c r="B19" s="29">
        <f>SUM(B14:B18)</f>
        <v>4089796791</v>
      </c>
      <c r="C19" s="29">
        <f>SUM(C14:C18)</f>
        <v>3514280287</v>
      </c>
    </row>
    <row r="20" spans="1:3" ht="13.5" thickBot="1" x14ac:dyDescent="0.25">
      <c r="A20" s="7" t="s">
        <v>68</v>
      </c>
      <c r="B20" s="32">
        <f>B11+B19</f>
        <v>10198032118</v>
      </c>
      <c r="C20" s="32">
        <f>C11+C19</f>
        <v>9625125363</v>
      </c>
    </row>
    <row r="21" spans="1:3" ht="13.5" thickTop="1" x14ac:dyDescent="0.2">
      <c r="A21" s="5"/>
      <c r="B21" s="31"/>
      <c r="C21" s="31"/>
    </row>
    <row r="22" spans="1:3" x14ac:dyDescent="0.2">
      <c r="A22" s="5" t="s">
        <v>69</v>
      </c>
      <c r="B22" s="31"/>
      <c r="C22" s="31"/>
    </row>
    <row r="23" spans="1:3" x14ac:dyDescent="0.2">
      <c r="A23" s="5" t="s">
        <v>127</v>
      </c>
      <c r="B23" s="31"/>
      <c r="C23" s="31"/>
    </row>
    <row r="24" spans="1:3" x14ac:dyDescent="0.2">
      <c r="A24" s="9" t="s">
        <v>70</v>
      </c>
      <c r="B24" s="33">
        <v>3211941683</v>
      </c>
      <c r="C24" s="33">
        <v>3211941683</v>
      </c>
    </row>
    <row r="25" spans="1:3" x14ac:dyDescent="0.2">
      <c r="A25" s="10" t="s">
        <v>71</v>
      </c>
      <c r="B25" s="34">
        <v>3016438940</v>
      </c>
      <c r="C25" s="34">
        <v>3016438940</v>
      </c>
    </row>
    <row r="26" spans="1:3" collapsed="1" x14ac:dyDescent="0.2">
      <c r="A26" s="10" t="s">
        <v>72</v>
      </c>
      <c r="B26" s="34">
        <v>195502743</v>
      </c>
      <c r="C26" s="34">
        <v>195502743</v>
      </c>
    </row>
    <row r="27" spans="1:3" x14ac:dyDescent="0.2">
      <c r="A27" s="9" t="s">
        <v>73</v>
      </c>
      <c r="B27" s="28">
        <v>31474149</v>
      </c>
      <c r="C27" s="28">
        <v>31474149</v>
      </c>
    </row>
    <row r="28" spans="1:3" x14ac:dyDescent="0.2">
      <c r="A28" s="11" t="s">
        <v>74</v>
      </c>
      <c r="B28" s="28">
        <v>21553537</v>
      </c>
      <c r="C28" s="28">
        <v>21553537</v>
      </c>
    </row>
    <row r="29" spans="1:3" x14ac:dyDescent="0.2">
      <c r="A29" s="9" t="s">
        <v>75</v>
      </c>
      <c r="B29" s="28">
        <v>423056072</v>
      </c>
      <c r="C29" s="28">
        <v>451742500</v>
      </c>
    </row>
    <row r="30" spans="1:3" x14ac:dyDescent="0.2">
      <c r="A30" s="9" t="s">
        <v>76</v>
      </c>
      <c r="B30" s="28">
        <v>5302102729</v>
      </c>
      <c r="C30" s="28">
        <v>4648549459</v>
      </c>
    </row>
    <row r="31" spans="1:3" x14ac:dyDescent="0.2">
      <c r="A31" s="5" t="s">
        <v>123</v>
      </c>
      <c r="B31" s="29">
        <f>B24+SUM(B27:B30)</f>
        <v>8990128170</v>
      </c>
      <c r="C31" s="29">
        <f>C24+SUM(C27:C30)</f>
        <v>8365261328</v>
      </c>
    </row>
    <row r="32" spans="1:3" x14ac:dyDescent="0.2">
      <c r="A32" s="5"/>
      <c r="B32" s="31"/>
      <c r="C32" s="31"/>
    </row>
    <row r="33" spans="1:3" x14ac:dyDescent="0.2">
      <c r="A33" s="5" t="s">
        <v>77</v>
      </c>
      <c r="B33" s="31"/>
      <c r="C33" s="31"/>
    </row>
    <row r="34" spans="1:3" x14ac:dyDescent="0.2">
      <c r="A34" s="5" t="s">
        <v>124</v>
      </c>
      <c r="B34" s="31"/>
      <c r="C34" s="31"/>
    </row>
    <row r="35" spans="1:3" x14ac:dyDescent="0.2">
      <c r="A35" s="9" t="s">
        <v>78</v>
      </c>
      <c r="B35" s="28">
        <v>97424380</v>
      </c>
      <c r="C35" s="28">
        <v>130135030</v>
      </c>
    </row>
    <row r="36" spans="1:3" x14ac:dyDescent="0.2">
      <c r="A36" s="9" t="s">
        <v>117</v>
      </c>
      <c r="B36" s="28">
        <v>779829</v>
      </c>
      <c r="C36" s="28">
        <v>910586</v>
      </c>
    </row>
    <row r="37" spans="1:3" x14ac:dyDescent="0.2">
      <c r="A37" s="9" t="s">
        <v>79</v>
      </c>
      <c r="B37" s="28">
        <v>255149478</v>
      </c>
      <c r="C37" s="28">
        <v>245823013</v>
      </c>
    </row>
    <row r="38" spans="1:3" x14ac:dyDescent="0.2">
      <c r="A38" s="9" t="s">
        <v>80</v>
      </c>
      <c r="B38" s="28">
        <v>64864911</v>
      </c>
      <c r="C38" s="28">
        <v>72037242</v>
      </c>
    </row>
    <row r="39" spans="1:3" x14ac:dyDescent="0.2">
      <c r="A39" s="9" t="s">
        <v>81</v>
      </c>
      <c r="B39" s="28">
        <v>96561465</v>
      </c>
      <c r="C39" s="28">
        <v>102278835</v>
      </c>
    </row>
    <row r="40" spans="1:3" x14ac:dyDescent="0.2">
      <c r="A40" s="9" t="s">
        <v>118</v>
      </c>
      <c r="B40" s="28">
        <v>46378990</v>
      </c>
      <c r="C40" s="28">
        <v>46378990</v>
      </c>
    </row>
    <row r="41" spans="1:3" x14ac:dyDescent="0.2">
      <c r="A41" s="5" t="s">
        <v>126</v>
      </c>
      <c r="B41" s="29">
        <f>SUM(B35:B40)</f>
        <v>561159053</v>
      </c>
      <c r="C41" s="29">
        <f>SUM(C35:C40)</f>
        <v>597563696</v>
      </c>
    </row>
    <row r="42" spans="1:3" x14ac:dyDescent="0.2">
      <c r="A42" s="5"/>
      <c r="B42" s="31"/>
      <c r="C42" s="31"/>
    </row>
    <row r="43" spans="1:3" x14ac:dyDescent="0.2">
      <c r="A43" s="5" t="s">
        <v>82</v>
      </c>
      <c r="B43" s="31"/>
      <c r="C43" s="31"/>
    </row>
    <row r="44" spans="1:3" x14ac:dyDescent="0.2">
      <c r="A44" s="9" t="s">
        <v>119</v>
      </c>
      <c r="B44" s="35">
        <v>328875740</v>
      </c>
      <c r="C44" s="35">
        <v>285939903</v>
      </c>
    </row>
    <row r="45" spans="1:3" ht="25.5" x14ac:dyDescent="0.2">
      <c r="A45" s="19" t="s">
        <v>122</v>
      </c>
      <c r="B45" s="35">
        <v>73123770</v>
      </c>
      <c r="C45" s="35">
        <v>69541135</v>
      </c>
    </row>
    <row r="46" spans="1:3" x14ac:dyDescent="0.2">
      <c r="A46" s="9" t="s">
        <v>83</v>
      </c>
      <c r="B46" s="35">
        <v>77362189</v>
      </c>
      <c r="C46" s="35">
        <v>48781242</v>
      </c>
    </row>
    <row r="47" spans="1:3" x14ac:dyDescent="0.2">
      <c r="A47" s="9" t="s">
        <v>84</v>
      </c>
      <c r="B47" s="35">
        <v>77084361</v>
      </c>
      <c r="C47" s="35">
        <v>89647495</v>
      </c>
    </row>
    <row r="48" spans="1:3" x14ac:dyDescent="0.2">
      <c r="A48" s="9" t="s">
        <v>121</v>
      </c>
      <c r="B48" s="35">
        <v>90038658</v>
      </c>
      <c r="C48" s="35">
        <v>168126539</v>
      </c>
    </row>
    <row r="49" spans="1:3" x14ac:dyDescent="0.2">
      <c r="A49" s="9" t="s">
        <v>128</v>
      </c>
      <c r="B49" s="35">
        <v>260177</v>
      </c>
      <c r="C49" s="35">
        <v>264025</v>
      </c>
    </row>
    <row r="50" spans="1:3" x14ac:dyDescent="0.2">
      <c r="A50" s="5" t="s">
        <v>85</v>
      </c>
      <c r="B50" s="36">
        <f>SUM(B44:B49)</f>
        <v>646744895</v>
      </c>
      <c r="C50" s="36">
        <f>SUM(C44:C49)</f>
        <v>662300339</v>
      </c>
    </row>
    <row r="51" spans="1:3" x14ac:dyDescent="0.2">
      <c r="A51" s="5" t="s">
        <v>86</v>
      </c>
      <c r="B51" s="29">
        <f>B41+B50</f>
        <v>1207903948</v>
      </c>
      <c r="C51" s="29">
        <f>C41+C50</f>
        <v>1259864035</v>
      </c>
    </row>
    <row r="52" spans="1:3" ht="13.5" thickBot="1" x14ac:dyDescent="0.25">
      <c r="A52" s="5" t="s">
        <v>125</v>
      </c>
      <c r="B52" s="32">
        <f>B31+B51</f>
        <v>10198032118</v>
      </c>
      <c r="C52" s="32">
        <f>C31+C51</f>
        <v>9625125363</v>
      </c>
    </row>
    <row r="53" spans="1:3" ht="13.5" thickTop="1" x14ac:dyDescent="0.2">
      <c r="B53" s="42"/>
      <c r="C53" s="42"/>
    </row>
    <row r="54" spans="1:3" x14ac:dyDescent="0.2">
      <c r="B54" s="43"/>
      <c r="C54" s="43"/>
    </row>
    <row r="56" spans="1:3" x14ac:dyDescent="0.2">
      <c r="A56" s="12"/>
    </row>
    <row r="57" spans="1:3" x14ac:dyDescent="0.2">
      <c r="A57" s="9"/>
      <c r="B57" s="35"/>
      <c r="C57" s="35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3C783-3DD5-4F02-8C80-83FBAA7D12B1}">
  <dimension ref="A1:E35"/>
  <sheetViews>
    <sheetView showGridLines="0" zoomScaleNormal="100" workbookViewId="0">
      <pane ySplit="2" topLeftCell="A3" activePane="bottomLeft" state="frozen"/>
      <selection pane="bottomLeft" activeCell="B31" sqref="B31:E31"/>
    </sheetView>
  </sheetViews>
  <sheetFormatPr defaultColWidth="9.140625" defaultRowHeight="12.75" x14ac:dyDescent="0.2"/>
  <cols>
    <col min="1" max="1" width="34" style="47" bestFit="1" customWidth="1"/>
    <col min="2" max="2" width="14.42578125" style="41" bestFit="1" customWidth="1"/>
    <col min="3" max="3" width="16.140625" style="41" bestFit="1" customWidth="1"/>
    <col min="4" max="4" width="14.42578125" style="47" customWidth="1"/>
    <col min="5" max="5" width="14.42578125" style="47" bestFit="1" customWidth="1"/>
    <col min="6" max="16384" width="9.140625" style="47"/>
  </cols>
  <sheetData>
    <row r="1" spans="1:5" x14ac:dyDescent="0.2">
      <c r="A1" s="44"/>
      <c r="B1" s="45"/>
      <c r="C1" s="46"/>
    </row>
    <row r="2" spans="1:5" s="50" customFormat="1" ht="61.9" customHeight="1" x14ac:dyDescent="0.25">
      <c r="A2" s="48" t="s">
        <v>104</v>
      </c>
      <c r="B2" s="49" t="s">
        <v>143</v>
      </c>
      <c r="C2" s="49" t="s">
        <v>135</v>
      </c>
      <c r="D2" s="49" t="s">
        <v>144</v>
      </c>
      <c r="E2" s="49" t="s">
        <v>136</v>
      </c>
    </row>
    <row r="3" spans="1:5" x14ac:dyDescent="0.2">
      <c r="B3" s="40"/>
      <c r="C3" s="40"/>
    </row>
    <row r="4" spans="1:5" x14ac:dyDescent="0.2">
      <c r="A4" s="51" t="s">
        <v>33</v>
      </c>
      <c r="B4" s="52"/>
      <c r="C4" s="52"/>
    </row>
    <row r="5" spans="1:5" x14ac:dyDescent="0.2">
      <c r="A5" s="9" t="s">
        <v>34</v>
      </c>
      <c r="B5" s="53">
        <v>1244714494</v>
      </c>
      <c r="C5" s="53">
        <v>656036231</v>
      </c>
      <c r="D5" s="53">
        <v>3089082186</v>
      </c>
      <c r="E5" s="53">
        <v>1339580230</v>
      </c>
    </row>
    <row r="6" spans="1:5" x14ac:dyDescent="0.2">
      <c r="A6" s="9" t="s">
        <v>35</v>
      </c>
      <c r="B6" s="53">
        <v>5034132</v>
      </c>
      <c r="C6" s="53">
        <v>2899678</v>
      </c>
      <c r="D6" s="53">
        <v>9190035</v>
      </c>
      <c r="E6" s="53">
        <v>6356333</v>
      </c>
    </row>
    <row r="7" spans="1:5" x14ac:dyDescent="0.2">
      <c r="A7" s="15" t="s">
        <v>36</v>
      </c>
      <c r="B7" s="54">
        <f>SUM(B5:B6)</f>
        <v>1249748626</v>
      </c>
      <c r="C7" s="54">
        <f t="shared" ref="C7:E7" si="0">SUM(C5:C6)</f>
        <v>658935909</v>
      </c>
      <c r="D7" s="54">
        <f>SUM(D5:D6)</f>
        <v>3098272221</v>
      </c>
      <c r="E7" s="54">
        <f t="shared" si="0"/>
        <v>1345936563</v>
      </c>
    </row>
    <row r="8" spans="1:5" x14ac:dyDescent="0.2">
      <c r="A8" s="55"/>
      <c r="B8" s="56"/>
      <c r="C8" s="56"/>
      <c r="D8" s="56"/>
      <c r="E8" s="56"/>
    </row>
    <row r="9" spans="1:5" x14ac:dyDescent="0.2">
      <c r="A9" s="9" t="s">
        <v>37</v>
      </c>
      <c r="B9" s="53">
        <v>23217966</v>
      </c>
      <c r="C9" s="53">
        <v>19132059</v>
      </c>
      <c r="D9" s="53">
        <v>42062711</v>
      </c>
      <c r="E9" s="53">
        <v>36600336</v>
      </c>
    </row>
    <row r="10" spans="1:5" x14ac:dyDescent="0.2">
      <c r="A10" s="57"/>
      <c r="B10" s="58"/>
      <c r="C10" s="58"/>
      <c r="D10" s="58"/>
      <c r="E10" s="58"/>
    </row>
    <row r="11" spans="1:5" x14ac:dyDescent="0.2">
      <c r="A11" s="51" t="s">
        <v>38</v>
      </c>
      <c r="B11" s="58"/>
      <c r="C11" s="58"/>
      <c r="D11" s="58"/>
      <c r="E11" s="58"/>
    </row>
    <row r="12" spans="1:5" x14ac:dyDescent="0.2">
      <c r="A12" s="9" t="s">
        <v>55</v>
      </c>
      <c r="B12" s="53">
        <v>-151714957</v>
      </c>
      <c r="C12" s="53">
        <v>-140549621</v>
      </c>
      <c r="D12" s="53">
        <v>-302618886</v>
      </c>
      <c r="E12" s="53">
        <v>-277642431</v>
      </c>
    </row>
    <row r="13" spans="1:5" x14ac:dyDescent="0.2">
      <c r="A13" s="9" t="s">
        <v>39</v>
      </c>
      <c r="B13" s="53">
        <v>-123506916</v>
      </c>
      <c r="C13" s="53">
        <v>-98778441</v>
      </c>
      <c r="D13" s="53">
        <v>-243061318</v>
      </c>
      <c r="E13" s="53">
        <v>-193788929</v>
      </c>
    </row>
    <row r="14" spans="1:5" x14ac:dyDescent="0.2">
      <c r="A14" s="9" t="s">
        <v>40</v>
      </c>
      <c r="B14" s="53">
        <v>-244756703</v>
      </c>
      <c r="C14" s="53">
        <v>-99284238</v>
      </c>
      <c r="D14" s="53">
        <v>-252870464</v>
      </c>
      <c r="E14" s="53">
        <v>-123120275</v>
      </c>
    </row>
    <row r="15" spans="1:5" x14ac:dyDescent="0.2">
      <c r="A15" s="9" t="s">
        <v>41</v>
      </c>
      <c r="B15" s="53">
        <v>-28055384</v>
      </c>
      <c r="C15" s="53">
        <v>-30962502</v>
      </c>
      <c r="D15" s="53">
        <v>-42680899</v>
      </c>
      <c r="E15" s="53">
        <v>-46062495</v>
      </c>
    </row>
    <row r="16" spans="1:5" x14ac:dyDescent="0.2">
      <c r="A16" s="9" t="s">
        <v>42</v>
      </c>
      <c r="B16" s="53">
        <v>-5034132</v>
      </c>
      <c r="C16" s="53">
        <v>-2899678</v>
      </c>
      <c r="D16" s="53">
        <v>-9190035</v>
      </c>
      <c r="E16" s="53">
        <v>-6356333</v>
      </c>
    </row>
    <row r="17" spans="1:5" x14ac:dyDescent="0.2">
      <c r="A17" s="9" t="s">
        <v>43</v>
      </c>
      <c r="B17" s="53">
        <v>-11994536</v>
      </c>
      <c r="C17" s="53">
        <v>-8109959</v>
      </c>
      <c r="D17" s="53">
        <v>-15527628</v>
      </c>
      <c r="E17" s="53">
        <v>-10763954</v>
      </c>
    </row>
    <row r="18" spans="1:5" x14ac:dyDescent="0.2">
      <c r="A18" s="9" t="s">
        <v>44</v>
      </c>
      <c r="B18" s="53">
        <v>-28065169</v>
      </c>
      <c r="C18" s="53">
        <v>-31765768</v>
      </c>
      <c r="D18" s="53">
        <v>-72021838</v>
      </c>
      <c r="E18" s="53">
        <v>-70934035</v>
      </c>
    </row>
    <row r="19" spans="1:5" x14ac:dyDescent="0.2">
      <c r="A19" s="9" t="s">
        <v>145</v>
      </c>
      <c r="B19" s="53">
        <v>-126633872</v>
      </c>
      <c r="C19" s="53">
        <v>0</v>
      </c>
      <c r="D19" s="53">
        <v>-585810573</v>
      </c>
      <c r="E19" s="53">
        <v>0</v>
      </c>
    </row>
    <row r="20" spans="1:5" x14ac:dyDescent="0.2">
      <c r="A20" s="9" t="s">
        <v>45</v>
      </c>
      <c r="B20" s="53">
        <v>-104051067</v>
      </c>
      <c r="C20" s="53">
        <v>-93270800</v>
      </c>
      <c r="D20" s="53">
        <v>-211272679</v>
      </c>
      <c r="E20" s="53">
        <v>-198720330</v>
      </c>
    </row>
    <row r="21" spans="1:5" x14ac:dyDescent="0.2">
      <c r="A21" s="15" t="s">
        <v>46</v>
      </c>
      <c r="B21" s="59">
        <f t="shared" ref="B21:E21" si="1">SUM(B12:B20)</f>
        <v>-823812736</v>
      </c>
      <c r="C21" s="59">
        <f t="shared" si="1"/>
        <v>-505621007</v>
      </c>
      <c r="D21" s="59">
        <f t="shared" si="1"/>
        <v>-1735054320</v>
      </c>
      <c r="E21" s="59">
        <f t="shared" si="1"/>
        <v>-927388782</v>
      </c>
    </row>
    <row r="22" spans="1:5" x14ac:dyDescent="0.2">
      <c r="A22" s="16"/>
      <c r="B22" s="58"/>
      <c r="C22" s="58"/>
      <c r="D22" s="58"/>
      <c r="E22" s="58"/>
    </row>
    <row r="23" spans="1:5" x14ac:dyDescent="0.2">
      <c r="A23" s="15" t="s">
        <v>56</v>
      </c>
      <c r="B23" s="59">
        <f t="shared" ref="B23:E23" si="2">B7+B21+B9</f>
        <v>449153856</v>
      </c>
      <c r="C23" s="59">
        <f t="shared" si="2"/>
        <v>172446961</v>
      </c>
      <c r="D23" s="59">
        <f t="shared" si="2"/>
        <v>1405280612</v>
      </c>
      <c r="E23" s="59">
        <f t="shared" si="2"/>
        <v>455148117</v>
      </c>
    </row>
    <row r="24" spans="1:5" x14ac:dyDescent="0.2">
      <c r="A24" s="17"/>
      <c r="B24" s="60"/>
      <c r="C24" s="60"/>
      <c r="D24" s="60"/>
      <c r="E24" s="60"/>
    </row>
    <row r="25" spans="1:5" x14ac:dyDescent="0.2">
      <c r="A25" s="9" t="s">
        <v>47</v>
      </c>
      <c r="B25" s="53">
        <v>-8527636</v>
      </c>
      <c r="C25" s="53">
        <v>-6774547</v>
      </c>
      <c r="D25" s="53">
        <v>-14939308</v>
      </c>
      <c r="E25" s="53">
        <v>-22483986</v>
      </c>
    </row>
    <row r="26" spans="1:5" x14ac:dyDescent="0.2">
      <c r="A26" s="9" t="s">
        <v>48</v>
      </c>
      <c r="B26" s="53">
        <v>40123962</v>
      </c>
      <c r="C26" s="53">
        <v>16544063</v>
      </c>
      <c r="D26" s="53">
        <v>65232183</v>
      </c>
      <c r="E26" s="53">
        <v>31811462</v>
      </c>
    </row>
    <row r="27" spans="1:5" x14ac:dyDescent="0.2">
      <c r="A27" s="15" t="s">
        <v>103</v>
      </c>
      <c r="B27" s="59">
        <f t="shared" ref="B27:D27" si="3">SUM(B25:B26)</f>
        <v>31596326</v>
      </c>
      <c r="C27" s="59">
        <f t="shared" ref="C27:E27" si="4">SUM(C25:C26)</f>
        <v>9769516</v>
      </c>
      <c r="D27" s="59">
        <f t="shared" si="3"/>
        <v>50292875</v>
      </c>
      <c r="E27" s="59">
        <f t="shared" si="4"/>
        <v>9327476</v>
      </c>
    </row>
    <row r="28" spans="1:5" x14ac:dyDescent="0.2">
      <c r="A28" s="17"/>
      <c r="B28" s="60"/>
      <c r="C28" s="60"/>
      <c r="D28" s="60"/>
      <c r="E28" s="60"/>
    </row>
    <row r="29" spans="1:5" x14ac:dyDescent="0.2">
      <c r="A29" s="15" t="s">
        <v>57</v>
      </c>
      <c r="B29" s="59">
        <f t="shared" ref="B29:E29" si="5">B23+B27</f>
        <v>480750182</v>
      </c>
      <c r="C29" s="59">
        <f t="shared" si="5"/>
        <v>182216477</v>
      </c>
      <c r="D29" s="59">
        <f t="shared" si="5"/>
        <v>1455573487</v>
      </c>
      <c r="E29" s="59">
        <f t="shared" si="5"/>
        <v>464475593</v>
      </c>
    </row>
    <row r="30" spans="1:5" x14ac:dyDescent="0.2">
      <c r="A30" s="17"/>
      <c r="B30" s="60"/>
      <c r="C30" s="60"/>
      <c r="D30" s="60"/>
      <c r="E30" s="60"/>
    </row>
    <row r="31" spans="1:5" x14ac:dyDescent="0.2">
      <c r="A31" s="9" t="s">
        <v>49</v>
      </c>
      <c r="B31" s="53">
        <v>-78859361</v>
      </c>
      <c r="C31" s="53">
        <v>-31288690</v>
      </c>
      <c r="D31" s="53">
        <v>-234781278</v>
      </c>
      <c r="E31" s="53">
        <v>-79083064</v>
      </c>
    </row>
    <row r="32" spans="1:5" x14ac:dyDescent="0.2">
      <c r="A32" s="17"/>
      <c r="B32" s="60"/>
      <c r="C32" s="60"/>
      <c r="D32" s="60"/>
      <c r="E32" s="60"/>
    </row>
    <row r="33" spans="1:5" x14ac:dyDescent="0.2">
      <c r="A33" s="15" t="s">
        <v>58</v>
      </c>
      <c r="B33" s="54">
        <f t="shared" ref="B33:E33" si="6">B29+B31</f>
        <v>401890821</v>
      </c>
      <c r="C33" s="54">
        <f t="shared" si="6"/>
        <v>150927787</v>
      </c>
      <c r="D33" s="54">
        <f t="shared" si="6"/>
        <v>1220792209</v>
      </c>
      <c r="E33" s="54">
        <f t="shared" si="6"/>
        <v>385392529</v>
      </c>
    </row>
    <row r="34" spans="1:5" x14ac:dyDescent="0.2">
      <c r="B34" s="52"/>
    </row>
    <row r="35" spans="1:5" x14ac:dyDescent="0.2">
      <c r="B35" s="52"/>
    </row>
  </sheetData>
  <pageMargins left="0.7" right="0.7" top="0.75" bottom="0.75" header="0.3" footer="0.3"/>
  <pageSetup paperSize="9" orientation="portrait" r:id="rId1"/>
  <ignoredErrors>
    <ignoredError sqref="C27:D2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9BD7B-E0C5-439D-9354-F8A277190BDC}">
  <dimension ref="A1:E35"/>
  <sheetViews>
    <sheetView showGridLines="0" tabSelected="1" zoomScaleNormal="100" workbookViewId="0">
      <pane ySplit="2" topLeftCell="A3" activePane="bottomLeft" state="frozen"/>
      <selection pane="bottomLeft" activeCell="B19" sqref="B19"/>
    </sheetView>
  </sheetViews>
  <sheetFormatPr defaultColWidth="9.140625" defaultRowHeight="12.75" x14ac:dyDescent="0.2"/>
  <cols>
    <col min="1" max="1" width="34.5703125" style="47" bestFit="1" customWidth="1"/>
    <col min="2" max="3" width="15.5703125" style="37" customWidth="1"/>
    <col min="4" max="5" width="15.5703125" style="47" customWidth="1"/>
    <col min="6" max="16384" width="9.140625" style="47"/>
  </cols>
  <sheetData>
    <row r="1" spans="1:5" x14ac:dyDescent="0.2">
      <c r="A1" s="44"/>
      <c r="B1" s="61"/>
      <c r="C1" s="62"/>
    </row>
    <row r="2" spans="1:5" s="50" customFormat="1" ht="51" x14ac:dyDescent="0.25">
      <c r="A2" s="48" t="s">
        <v>104</v>
      </c>
      <c r="B2" s="49" t="s">
        <v>146</v>
      </c>
      <c r="C2" s="49" t="s">
        <v>137</v>
      </c>
      <c r="D2" s="49" t="s">
        <v>147</v>
      </c>
      <c r="E2" s="49" t="s">
        <v>138</v>
      </c>
    </row>
    <row r="3" spans="1:5" ht="12.6" customHeight="1" x14ac:dyDescent="0.2">
      <c r="B3" s="39"/>
      <c r="C3" s="39"/>
    </row>
    <row r="4" spans="1:5" x14ac:dyDescent="0.2">
      <c r="A4" s="51" t="s">
        <v>129</v>
      </c>
      <c r="B4" s="63"/>
      <c r="C4" s="63"/>
    </row>
    <row r="5" spans="1:5" x14ac:dyDescent="0.2">
      <c r="A5" s="9" t="s">
        <v>130</v>
      </c>
      <c r="B5" s="53">
        <v>1244714494</v>
      </c>
      <c r="C5" s="53">
        <v>656036231</v>
      </c>
      <c r="D5" s="53">
        <v>3089082186</v>
      </c>
      <c r="E5" s="53">
        <v>1339580230</v>
      </c>
    </row>
    <row r="6" spans="1:5" x14ac:dyDescent="0.2">
      <c r="A6" s="9" t="s">
        <v>131</v>
      </c>
      <c r="B6" s="53">
        <v>5034132</v>
      </c>
      <c r="C6" s="53">
        <v>2899678</v>
      </c>
      <c r="D6" s="53">
        <v>9190035</v>
      </c>
      <c r="E6" s="53">
        <v>6356333</v>
      </c>
    </row>
    <row r="7" spans="1:5" x14ac:dyDescent="0.2">
      <c r="A7" s="15" t="s">
        <v>87</v>
      </c>
      <c r="B7" s="54">
        <f>SUM(B5:B6)</f>
        <v>1249748626</v>
      </c>
      <c r="C7" s="54">
        <f t="shared" ref="C7:E7" si="0">SUM(C5:C6)</f>
        <v>658935909</v>
      </c>
      <c r="D7" s="54">
        <f>SUM(D5:D6)</f>
        <v>3098272221</v>
      </c>
      <c r="E7" s="54">
        <f t="shared" si="0"/>
        <v>1345936563</v>
      </c>
    </row>
    <row r="8" spans="1:5" x14ac:dyDescent="0.2">
      <c r="A8" s="55"/>
      <c r="B8" s="56"/>
      <c r="C8" s="56"/>
      <c r="D8" s="56"/>
      <c r="E8" s="56"/>
    </row>
    <row r="9" spans="1:5" x14ac:dyDescent="0.2">
      <c r="A9" s="9" t="s">
        <v>88</v>
      </c>
      <c r="B9" s="53">
        <v>23217966</v>
      </c>
      <c r="C9" s="53">
        <v>19132059</v>
      </c>
      <c r="D9" s="53">
        <v>42062711</v>
      </c>
      <c r="E9" s="53">
        <v>36600336</v>
      </c>
    </row>
    <row r="10" spans="1:5" x14ac:dyDescent="0.2">
      <c r="A10" s="57"/>
      <c r="B10" s="58"/>
      <c r="C10" s="58"/>
      <c r="D10" s="58"/>
      <c r="E10" s="58"/>
    </row>
    <row r="11" spans="1:5" x14ac:dyDescent="0.2">
      <c r="A11" s="51" t="s">
        <v>89</v>
      </c>
      <c r="B11" s="58"/>
      <c r="C11" s="58"/>
      <c r="D11" s="58"/>
      <c r="E11" s="58"/>
    </row>
    <row r="12" spans="1:5" x14ac:dyDescent="0.2">
      <c r="A12" s="9" t="s">
        <v>90</v>
      </c>
      <c r="B12" s="53">
        <v>-151714957</v>
      </c>
      <c r="C12" s="53">
        <v>-140549621</v>
      </c>
      <c r="D12" s="53">
        <v>-302618886</v>
      </c>
      <c r="E12" s="53">
        <v>-277642431</v>
      </c>
    </row>
    <row r="13" spans="1:5" x14ac:dyDescent="0.2">
      <c r="A13" s="9" t="s">
        <v>91</v>
      </c>
      <c r="B13" s="53">
        <v>-123506916</v>
      </c>
      <c r="C13" s="53">
        <v>-98778441</v>
      </c>
      <c r="D13" s="53">
        <v>-243061318</v>
      </c>
      <c r="E13" s="53">
        <v>-193788929</v>
      </c>
    </row>
    <row r="14" spans="1:5" x14ac:dyDescent="0.2">
      <c r="A14" s="9" t="s">
        <v>92</v>
      </c>
      <c r="B14" s="53">
        <v>-244756703</v>
      </c>
      <c r="C14" s="53">
        <v>-99284238</v>
      </c>
      <c r="D14" s="53">
        <v>-252870464</v>
      </c>
      <c r="E14" s="53">
        <v>-123120275</v>
      </c>
    </row>
    <row r="15" spans="1:5" x14ac:dyDescent="0.2">
      <c r="A15" s="9" t="s">
        <v>93</v>
      </c>
      <c r="B15" s="53">
        <v>-28055384</v>
      </c>
      <c r="C15" s="53">
        <v>-30962502</v>
      </c>
      <c r="D15" s="53">
        <v>-42680899</v>
      </c>
      <c r="E15" s="53">
        <v>-46062495</v>
      </c>
    </row>
    <row r="16" spans="1:5" x14ac:dyDescent="0.2">
      <c r="A16" s="9" t="s">
        <v>94</v>
      </c>
      <c r="B16" s="53">
        <v>-5034132</v>
      </c>
      <c r="C16" s="53">
        <v>-2899678</v>
      </c>
      <c r="D16" s="53">
        <v>-9190035</v>
      </c>
      <c r="E16" s="53">
        <v>-6356333</v>
      </c>
    </row>
    <row r="17" spans="1:5" x14ac:dyDescent="0.2">
      <c r="A17" s="9" t="s">
        <v>95</v>
      </c>
      <c r="B17" s="53">
        <v>-11994536</v>
      </c>
      <c r="C17" s="53">
        <v>-8109959</v>
      </c>
      <c r="D17" s="53">
        <v>-15527628</v>
      </c>
      <c r="E17" s="53">
        <v>-10763954</v>
      </c>
    </row>
    <row r="18" spans="1:5" x14ac:dyDescent="0.2">
      <c r="A18" s="9" t="s">
        <v>96</v>
      </c>
      <c r="B18" s="53">
        <v>-28065169</v>
      </c>
      <c r="C18" s="53">
        <v>-31765768</v>
      </c>
      <c r="D18" s="53">
        <v>-72021838</v>
      </c>
      <c r="E18" s="53">
        <v>-70934035</v>
      </c>
    </row>
    <row r="19" spans="1:5" x14ac:dyDescent="0.2">
      <c r="A19" s="9" t="s">
        <v>148</v>
      </c>
      <c r="B19" s="53">
        <v>-126633872</v>
      </c>
      <c r="C19" s="53">
        <v>0</v>
      </c>
      <c r="D19" s="53">
        <v>-585810573</v>
      </c>
      <c r="E19" s="53">
        <v>0</v>
      </c>
    </row>
    <row r="20" spans="1:5" x14ac:dyDescent="0.2">
      <c r="A20" s="9" t="s">
        <v>97</v>
      </c>
      <c r="B20" s="53">
        <v>-104051067</v>
      </c>
      <c r="C20" s="53">
        <v>-93270800</v>
      </c>
      <c r="D20" s="53">
        <v>-211272679</v>
      </c>
      <c r="E20" s="53">
        <v>-198720330</v>
      </c>
    </row>
    <row r="21" spans="1:5" x14ac:dyDescent="0.2">
      <c r="A21" s="15" t="s">
        <v>98</v>
      </c>
      <c r="B21" s="59">
        <f t="shared" ref="B21:E21" si="1">SUM(B12:B20)</f>
        <v>-823812736</v>
      </c>
      <c r="C21" s="59">
        <f t="shared" si="1"/>
        <v>-505621007</v>
      </c>
      <c r="D21" s="59">
        <f t="shared" si="1"/>
        <v>-1735054320</v>
      </c>
      <c r="E21" s="59">
        <f t="shared" si="1"/>
        <v>-927388782</v>
      </c>
    </row>
    <row r="22" spans="1:5" x14ac:dyDescent="0.2">
      <c r="A22" s="16"/>
      <c r="B22" s="58"/>
      <c r="C22" s="58"/>
      <c r="D22" s="58"/>
      <c r="E22" s="58"/>
    </row>
    <row r="23" spans="1:5" x14ac:dyDescent="0.2">
      <c r="A23" s="15" t="s">
        <v>99</v>
      </c>
      <c r="B23" s="59">
        <f t="shared" ref="B23:E23" si="2">B7+B21+B9</f>
        <v>449153856</v>
      </c>
      <c r="C23" s="59">
        <f t="shared" si="2"/>
        <v>172446961</v>
      </c>
      <c r="D23" s="59">
        <f t="shared" si="2"/>
        <v>1405280612</v>
      </c>
      <c r="E23" s="59">
        <f t="shared" si="2"/>
        <v>455148117</v>
      </c>
    </row>
    <row r="24" spans="1:5" x14ac:dyDescent="0.2">
      <c r="A24" s="17"/>
      <c r="B24" s="60"/>
      <c r="C24" s="60"/>
      <c r="D24" s="60"/>
      <c r="E24" s="60"/>
    </row>
    <row r="25" spans="1:5" x14ac:dyDescent="0.2">
      <c r="A25" s="9" t="s">
        <v>132</v>
      </c>
      <c r="B25" s="53">
        <v>-8527636</v>
      </c>
      <c r="C25" s="53">
        <v>-6774547</v>
      </c>
      <c r="D25" s="53">
        <v>-14939308</v>
      </c>
      <c r="E25" s="53">
        <v>-22483986</v>
      </c>
    </row>
    <row r="26" spans="1:5" x14ac:dyDescent="0.2">
      <c r="A26" s="9" t="s">
        <v>133</v>
      </c>
      <c r="B26" s="53">
        <v>40123962</v>
      </c>
      <c r="C26" s="53">
        <v>16544063</v>
      </c>
      <c r="D26" s="53">
        <v>65232183</v>
      </c>
      <c r="E26" s="53">
        <v>31811462</v>
      </c>
    </row>
    <row r="27" spans="1:5" x14ac:dyDescent="0.2">
      <c r="A27" s="15" t="s">
        <v>134</v>
      </c>
      <c r="B27" s="59">
        <f t="shared" ref="B27:D27" si="3">SUM(B25:B26)</f>
        <v>31596326</v>
      </c>
      <c r="C27" s="59">
        <f t="shared" ref="C27:E27" si="4">SUM(C25:C26)</f>
        <v>9769516</v>
      </c>
      <c r="D27" s="59">
        <f t="shared" si="3"/>
        <v>50292875</v>
      </c>
      <c r="E27" s="59">
        <f t="shared" si="4"/>
        <v>9327476</v>
      </c>
    </row>
    <row r="28" spans="1:5" x14ac:dyDescent="0.2">
      <c r="A28" s="17"/>
      <c r="B28" s="60"/>
      <c r="C28" s="60"/>
      <c r="D28" s="60"/>
      <c r="E28" s="60"/>
    </row>
    <row r="29" spans="1:5" x14ac:dyDescent="0.2">
      <c r="A29" s="15" t="s">
        <v>100</v>
      </c>
      <c r="B29" s="59">
        <f t="shared" ref="B29:E29" si="5">B23+B27</f>
        <v>480750182</v>
      </c>
      <c r="C29" s="59">
        <f t="shared" si="5"/>
        <v>182216477</v>
      </c>
      <c r="D29" s="59">
        <f t="shared" si="5"/>
        <v>1455573487</v>
      </c>
      <c r="E29" s="59">
        <f t="shared" si="5"/>
        <v>464475593</v>
      </c>
    </row>
    <row r="30" spans="1:5" x14ac:dyDescent="0.2">
      <c r="A30" s="17"/>
      <c r="B30" s="60"/>
      <c r="C30" s="60"/>
      <c r="D30" s="60"/>
      <c r="E30" s="60"/>
    </row>
    <row r="31" spans="1:5" x14ac:dyDescent="0.2">
      <c r="A31" s="9" t="s">
        <v>101</v>
      </c>
      <c r="B31" s="53">
        <v>-78859361</v>
      </c>
      <c r="C31" s="53">
        <v>-31288690</v>
      </c>
      <c r="D31" s="53">
        <v>-234781278</v>
      </c>
      <c r="E31" s="53">
        <v>-79083064</v>
      </c>
    </row>
    <row r="32" spans="1:5" x14ac:dyDescent="0.2">
      <c r="A32" s="17"/>
      <c r="B32" s="60"/>
      <c r="C32" s="60"/>
      <c r="D32" s="60"/>
      <c r="E32" s="60"/>
    </row>
    <row r="33" spans="1:5" x14ac:dyDescent="0.2">
      <c r="A33" s="15" t="s">
        <v>102</v>
      </c>
      <c r="B33" s="54">
        <f t="shared" ref="B33:E33" si="6">B29+B31</f>
        <v>401890821</v>
      </c>
      <c r="C33" s="54">
        <f t="shared" si="6"/>
        <v>150927787</v>
      </c>
      <c r="D33" s="54">
        <f t="shared" si="6"/>
        <v>1220792209</v>
      </c>
      <c r="E33" s="54">
        <f t="shared" si="6"/>
        <v>385392529</v>
      </c>
    </row>
    <row r="34" spans="1:5" x14ac:dyDescent="0.2">
      <c r="B34" s="63"/>
    </row>
    <row r="35" spans="1:5" x14ac:dyDescent="0.2">
      <c r="B35" s="63"/>
    </row>
  </sheetData>
  <pageMargins left="0.7" right="0.7" top="0.75" bottom="0.75" header="0.3" footer="0.3"/>
  <pageSetup paperSize="9" orientation="portrait" r:id="rId1"/>
  <ignoredErrors>
    <ignoredError sqref="C27:D27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BS_RO_30.06.2022</vt:lpstr>
      <vt:lpstr>BS_EN_30.06.2022</vt:lpstr>
      <vt:lpstr>PL_RO_30.06.2022</vt:lpstr>
      <vt:lpstr>PL_EN_30.06.2022</vt:lpstr>
      <vt:lpstr>BS_EN_30.06.2022!Print_Area</vt:lpstr>
      <vt:lpstr>BS_RO_30.06.2022!Print_Area</vt:lpstr>
      <vt:lpstr>PL_EN_30.06.2022!Print_Area</vt:lpstr>
      <vt:lpstr>PL_RO_30.06.2022!Print_Area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Albeanu Cristina-Nicoleta</cp:lastModifiedBy>
  <cp:lastPrinted>2018-03-15T10:10:50Z</cp:lastPrinted>
  <dcterms:created xsi:type="dcterms:W3CDTF">2018-03-05T06:48:06Z</dcterms:created>
  <dcterms:modified xsi:type="dcterms:W3CDTF">2022-08-09T07:36:02Z</dcterms:modified>
</cp:coreProperties>
</file>