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5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2. Raportari Trim I 2022\09. DCRI_materiale pt publicare\"/>
    </mc:Choice>
  </mc:AlternateContent>
  <xr:revisionPtr revIDLastSave="0" documentId="13_ncr:1_{EEC4F51D-9607-4AD1-9C10-FA7C44AB36F3}" xr6:coauthVersionLast="36" xr6:coauthVersionMax="36" xr10:uidLastSave="{00000000-0000-0000-0000-000000000000}"/>
  <bookViews>
    <workbookView xWindow="0" yWindow="0" windowWidth="21570" windowHeight="7920" firstSheet="1" activeTab="3" xr2:uid="{00000000-000D-0000-FFFF-FFFF00000000}"/>
  </bookViews>
  <sheets>
    <sheet name="BS_RO_31.03.2022" sheetId="2" r:id="rId1"/>
    <sheet name="BS_EN_31.03.2022" sheetId="4" r:id="rId2"/>
    <sheet name="PL_RO_31.03.2022" sheetId="3" r:id="rId3"/>
    <sheet name="PL_EN_31.03.2022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BS_EN_31.03.2022!$A$2:$C$52</definedName>
    <definedName name="_xlnm.Print_Area" localSheetId="0">BS_RO_31.03.2022!$A$2:$C$52</definedName>
    <definedName name="_xlnm.Print_Area" localSheetId="3">PL_EN_31.03.2022!$A$3:$C$33</definedName>
    <definedName name="_xlnm.Print_Area" localSheetId="2">PL_RO_31.03.2022!$A$3:$C$33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4" l="1"/>
  <c r="B24" i="4"/>
  <c r="C24" i="2"/>
  <c r="B24" i="2"/>
  <c r="B21" i="5" l="1"/>
  <c r="C21" i="5"/>
  <c r="B31" i="2" l="1"/>
  <c r="C27" i="5" l="1"/>
  <c r="B27" i="5"/>
  <c r="C7" i="5"/>
  <c r="B7" i="5"/>
  <c r="C50" i="4"/>
  <c r="B50" i="4"/>
  <c r="C41" i="4"/>
  <c r="B41" i="4"/>
  <c r="C31" i="4"/>
  <c r="B31" i="4"/>
  <c r="C19" i="4"/>
  <c r="B19" i="4"/>
  <c r="C11" i="4"/>
  <c r="B11" i="4"/>
  <c r="C31" i="2"/>
  <c r="C51" i="4" l="1"/>
  <c r="C52" i="4" s="1"/>
  <c r="C20" i="4"/>
  <c r="C55" i="4" s="1"/>
  <c r="B23" i="5"/>
  <c r="B29" i="5" s="1"/>
  <c r="B33" i="5" s="1"/>
  <c r="C23" i="5"/>
  <c r="C29" i="5" s="1"/>
  <c r="C33" i="5" s="1"/>
  <c r="B20" i="4"/>
  <c r="B51" i="4"/>
  <c r="B52" i="4" s="1"/>
  <c r="B55" i="4" l="1"/>
  <c r="C50" i="2"/>
  <c r="B50" i="2"/>
  <c r="C19" i="2"/>
  <c r="B19" i="2"/>
  <c r="C11" i="2" l="1"/>
  <c r="C7" i="3" l="1"/>
  <c r="C21" i="3"/>
  <c r="C27" i="3"/>
  <c r="C23" i="3" l="1"/>
  <c r="C29" i="3" l="1"/>
  <c r="B7" i="3"/>
  <c r="C41" i="2"/>
  <c r="C33" i="3" l="1"/>
  <c r="C51" i="2"/>
  <c r="B41" i="2"/>
  <c r="B27" i="3"/>
  <c r="B21" i="3"/>
  <c r="B23" i="3" l="1"/>
  <c r="B51" i="2"/>
  <c r="C20" i="2"/>
  <c r="B29" i="3" l="1"/>
  <c r="B52" i="2"/>
  <c r="C52" i="2"/>
  <c r="C56" i="2" s="1"/>
  <c r="B33" i="3" l="1"/>
  <c r="B11" i="2" l="1"/>
  <c r="B20" i="2" l="1"/>
  <c r="B56" i="2" s="1"/>
</calcChain>
</file>

<file path=xl/sharedStrings.xml><?xml version="1.0" encoding="utf-8"?>
<sst xmlns="http://schemas.openxmlformats.org/spreadsheetml/2006/main" count="148" uniqueCount="145">
  <si>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</si>
  <si>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</si>
  <si>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</si>
  <si>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</si>
  <si>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</si>
  <si>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</si>
  <si>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</si>
  <si>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</si>
  <si>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</si>
  <si>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</si>
  <si>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</si>
  <si>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</si>
  <si>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</si>
  <si>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</si>
  <si>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</si>
  <si>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</si>
  <si>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</si>
  <si>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</si>
  <si>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</si>
  <si>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</si>
  <si>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</si>
  <si>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</si>
  <si>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</si>
  <si>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</si>
  <si>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</si>
  <si>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</si>
  <si>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</si>
  <si>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</si>
  <si>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</si>
  <si>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</si>
  <si>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</si>
  <si>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</si>
  <si>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</si>
  <si>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</si>
  <si>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</si>
  <si>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</si>
  <si>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</si>
  <si>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</si>
  <si>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</si>
  <si>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</si>
  <si>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</si>
  <si>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</si>
  <si>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</si>
  <si>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</si>
  <si>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</si>
  <si>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</si>
  <si>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</si>
  <si>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</si>
  <si>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</si>
  <si>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</si>
  <si>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</si>
  <si>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</si>
  <si>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</si>
  <si>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</si>
  <si>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</si>
  <si>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</si>
  <si>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</si>
  <si>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</si>
  <si>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</si>
  <si>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</si>
  <si>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</si>
  <si>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</si>
  <si>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</si>
  <si>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</si>
  <si>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</si>
  <si>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</si>
  <si>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</si>
  <si>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</si>
  <si>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</si>
  <si>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</si>
  <si>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</si>
  <si>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</si>
  <si>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</si>
  <si>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</si>
  <si>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</si>
  <si>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</si>
  <si>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</si>
  <si>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</si>
  <si>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</si>
  <si>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</si>
  <si>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</si>
  <si>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</si>
  <si>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</si>
  <si>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</si>
  <si>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</si>
  <si>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</si>
  <si>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</si>
  <si>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</si>
  <si>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</si>
  <si>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</si>
  <si>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</si>
  <si>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</si>
  <si>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</si>
  <si>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</si>
  <si>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</si>
  <si>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</si>
  <si>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</si>
  <si>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</si>
  <si>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</si>
  <si>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</si>
  <si>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</si>
  <si>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</si>
  <si>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</si>
  <si>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</si>
  <si>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</si>
  <si>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</si>
  <si>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</si>
  <si>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</si>
  <si>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</si>
  <si>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</si>
  <si>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</si>
  <si>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</si>
  <si>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</si>
  <si>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</si>
  <si>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</si>
  <si>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</si>
  <si>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</si>
  <si>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</si>
  <si>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</si>
  <si>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</si>
  <si>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</si>
  <si>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</si>
  <si>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</si>
  <si>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</si>
  <si>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</si>
  <si>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</si>
  <si>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</si>
  <si>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</si>
  <si>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</si>
  <si>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</si>
  <si>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</si>
  <si>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</si>
  <si>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</si>
  <si>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</si>
  <si>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</si>
  <si>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Perioada de 3 luni incheiata la 
31 martie 2021
(neauditat)</t>
  </si>
  <si>
    <t>3 months period ended on 
March 31, 2021
(unaudited)</t>
  </si>
  <si>
    <t>31 martie 2022
(neauditat)</t>
  </si>
  <si>
    <t>31 decembrie 2021
(auditat)</t>
  </si>
  <si>
    <t>March 31, 
2022
(unaudited)</t>
  </si>
  <si>
    <t>December 31, 
2021
(audited)</t>
  </si>
  <si>
    <t>Perioada de 3 luni incheiata la 
31 martie 2022
(neauditat)</t>
  </si>
  <si>
    <t>3 months period ended on 
March 31, 2022
(unaudited)</t>
  </si>
  <si>
    <t>Windfall tax expenses for electricity producers</t>
  </si>
  <si>
    <t>Cheltuieli cu impozitul pe venitul suplimentar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</si>
</sst>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61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6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3" fontId="12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0"/>
  <sheetViews>
    <sheetView showGridLines="0" zoomScaleNormal="100" workbookViewId="0">
      <pane ySplit="2" topLeftCell="A18" activePane="bottomLeft" state="frozen"/>
      <selection pane="bottomLeft" activeCell="B44" sqref="B44:C49"/>
    </sheetView>
  </sheetViews>
  <sheetFormatPr defaultColWidth="9.140625" defaultRowHeight="12.75" x14ac:dyDescent="0.2"/>
  <cols>
    <col min="1" max="1" width="40.140625" style="3" bestFit="1" customWidth="1"/>
    <col min="2" max="2" width="13" style="43" bestFit="1" customWidth="1"/>
    <col min="3" max="3" width="15.5703125" style="42" bestFit="1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137</v>
      </c>
      <c r="C2" s="25" t="s">
        <v>138</v>
      </c>
    </row>
    <row r="3" spans="1:3" x14ac:dyDescent="0.2">
      <c r="A3" s="4"/>
      <c r="B3" s="28"/>
      <c r="C3" s="29"/>
    </row>
    <row r="4" spans="1:3" x14ac:dyDescent="0.2">
      <c r="A4" s="5" t="s">
        <v>0</v>
      </c>
      <c r="B4" s="30"/>
      <c r="C4" s="31"/>
    </row>
    <row r="5" spans="1:3" x14ac:dyDescent="0.2">
      <c r="A5" s="5" t="s">
        <v>3</v>
      </c>
      <c r="B5" s="30"/>
      <c r="C5" s="32"/>
    </row>
    <row r="6" spans="1:3" x14ac:dyDescent="0.2">
      <c r="A6" s="6" t="s">
        <v>4</v>
      </c>
      <c r="B6" s="33">
        <v>5761491065</v>
      </c>
      <c r="C6" s="33">
        <v>5853337904</v>
      </c>
    </row>
    <row r="7" spans="1:3" ht="25.5" x14ac:dyDescent="0.2">
      <c r="A7" s="6" t="s">
        <v>105</v>
      </c>
      <c r="B7" s="33">
        <v>1112480</v>
      </c>
      <c r="C7" s="33">
        <v>1180392</v>
      </c>
    </row>
    <row r="8" spans="1:3" x14ac:dyDescent="0.2">
      <c r="A8" s="6" t="s">
        <v>5</v>
      </c>
      <c r="B8" s="33">
        <v>51981654</v>
      </c>
      <c r="C8" s="33">
        <v>48391975</v>
      </c>
    </row>
    <row r="9" spans="1:3" x14ac:dyDescent="0.2">
      <c r="A9" s="6" t="s">
        <v>107</v>
      </c>
      <c r="B9" s="33">
        <v>35753617</v>
      </c>
      <c r="C9" s="33">
        <v>35496297</v>
      </c>
    </row>
    <row r="10" spans="1:3" x14ac:dyDescent="0.2">
      <c r="A10" s="6" t="s">
        <v>106</v>
      </c>
      <c r="B10" s="33">
        <v>172438508</v>
      </c>
      <c r="C10" s="33">
        <v>172438508</v>
      </c>
    </row>
    <row r="11" spans="1:3" x14ac:dyDescent="0.2">
      <c r="A11" s="7" t="s">
        <v>6</v>
      </c>
      <c r="B11" s="34">
        <f>SUM(B6:B10)</f>
        <v>6022777324</v>
      </c>
      <c r="C11" s="34">
        <f>SUM(C6:C10)</f>
        <v>6110845076</v>
      </c>
    </row>
    <row r="12" spans="1:3" x14ac:dyDescent="0.2">
      <c r="A12" s="7"/>
      <c r="B12" s="35"/>
      <c r="C12" s="35"/>
    </row>
    <row r="13" spans="1:3" x14ac:dyDescent="0.2">
      <c r="A13" s="7" t="s">
        <v>7</v>
      </c>
      <c r="B13" s="36"/>
      <c r="C13" s="36"/>
    </row>
    <row r="14" spans="1:3" x14ac:dyDescent="0.2">
      <c r="A14" s="6" t="s">
        <v>1</v>
      </c>
      <c r="B14" s="33">
        <v>565157648</v>
      </c>
      <c r="C14" s="33">
        <v>560149518</v>
      </c>
    </row>
    <row r="15" spans="1:3" x14ac:dyDescent="0.2">
      <c r="A15" s="6" t="s">
        <v>108</v>
      </c>
      <c r="B15" s="33">
        <v>425916464</v>
      </c>
      <c r="C15" s="33">
        <v>220487430</v>
      </c>
    </row>
    <row r="16" spans="1:3" x14ac:dyDescent="0.2">
      <c r="A16" s="6" t="s">
        <v>109</v>
      </c>
      <c r="B16" s="33">
        <v>78679406</v>
      </c>
      <c r="C16" s="33">
        <v>87270340</v>
      </c>
    </row>
    <row r="17" spans="1:3" x14ac:dyDescent="0.2">
      <c r="A17" s="6" t="s">
        <v>8</v>
      </c>
      <c r="B17" s="33">
        <v>1336870000</v>
      </c>
      <c r="C17" s="33">
        <v>1328973000</v>
      </c>
    </row>
    <row r="18" spans="1:3" x14ac:dyDescent="0.2">
      <c r="A18" s="6" t="s">
        <v>9</v>
      </c>
      <c r="B18" s="33">
        <v>2242647121</v>
      </c>
      <c r="C18" s="33">
        <v>1317399999</v>
      </c>
    </row>
    <row r="19" spans="1:3" x14ac:dyDescent="0.2">
      <c r="A19" s="8" t="s">
        <v>10</v>
      </c>
      <c r="B19" s="34">
        <f>SUM(B14:B18)</f>
        <v>4649270639</v>
      </c>
      <c r="C19" s="34">
        <f>SUM(C14:C18)</f>
        <v>3514280287</v>
      </c>
    </row>
    <row r="20" spans="1:3" ht="13.5" thickBot="1" x14ac:dyDescent="0.25">
      <c r="A20" s="7" t="s">
        <v>11</v>
      </c>
      <c r="B20" s="37">
        <f>B11+B19</f>
        <v>10672047963</v>
      </c>
      <c r="C20" s="37">
        <f>C11+C19</f>
        <v>9625125363</v>
      </c>
    </row>
    <row r="21" spans="1:3" ht="13.5" thickTop="1" x14ac:dyDescent="0.2">
      <c r="A21" s="5"/>
      <c r="B21" s="36"/>
      <c r="C21" s="36"/>
    </row>
    <row r="22" spans="1:3" x14ac:dyDescent="0.2">
      <c r="A22" s="5" t="s">
        <v>12</v>
      </c>
      <c r="B22" s="36"/>
      <c r="C22" s="36"/>
    </row>
    <row r="23" spans="1:3" x14ac:dyDescent="0.2">
      <c r="A23" s="5" t="s">
        <v>13</v>
      </c>
      <c r="B23" s="36"/>
      <c r="C23" s="36"/>
    </row>
    <row r="24" spans="1:3" x14ac:dyDescent="0.2">
      <c r="A24" s="9" t="s">
        <v>14</v>
      </c>
      <c r="B24" s="38">
        <f>B25+B26</f>
        <v>3211941683</v>
      </c>
      <c r="C24" s="38">
        <f>C25+C26</f>
        <v>3211941683</v>
      </c>
    </row>
    <row r="25" spans="1:3" x14ac:dyDescent="0.2">
      <c r="A25" s="10" t="s">
        <v>15</v>
      </c>
      <c r="B25" s="39">
        <v>3016438940</v>
      </c>
      <c r="C25" s="39">
        <v>3016438940</v>
      </c>
    </row>
    <row r="26" spans="1:3" collapsed="1" x14ac:dyDescent="0.2">
      <c r="A26" s="10" t="s">
        <v>16</v>
      </c>
      <c r="B26" s="39">
        <v>195502743</v>
      </c>
      <c r="C26" s="39">
        <v>195502743</v>
      </c>
    </row>
    <row r="27" spans="1:3" x14ac:dyDescent="0.2">
      <c r="A27" s="9" t="s">
        <v>17</v>
      </c>
      <c r="B27" s="33">
        <v>31474149</v>
      </c>
      <c r="C27" s="33">
        <v>31474149</v>
      </c>
    </row>
    <row r="28" spans="1:3" x14ac:dyDescent="0.2">
      <c r="A28" s="11" t="s">
        <v>52</v>
      </c>
      <c r="B28" s="33">
        <v>21553537</v>
      </c>
      <c r="C28" s="33">
        <v>21553537</v>
      </c>
    </row>
    <row r="29" spans="1:3" x14ac:dyDescent="0.2">
      <c r="A29" s="9" t="s">
        <v>18</v>
      </c>
      <c r="B29" s="33">
        <v>437399286</v>
      </c>
      <c r="C29" s="33">
        <v>451742500</v>
      </c>
    </row>
    <row r="30" spans="1:3" x14ac:dyDescent="0.2">
      <c r="A30" s="9" t="s">
        <v>19</v>
      </c>
      <c r="B30" s="33">
        <v>5481794061</v>
      </c>
      <c r="C30" s="33">
        <v>4648549459</v>
      </c>
    </row>
    <row r="31" spans="1:3" x14ac:dyDescent="0.2">
      <c r="A31" s="5" t="s">
        <v>20</v>
      </c>
      <c r="B31" s="34">
        <f>B24+SUM(B27:B30)</f>
        <v>9184162716</v>
      </c>
      <c r="C31" s="34">
        <f>C24+SUM(C27:C30)</f>
        <v>8365261328</v>
      </c>
    </row>
    <row r="32" spans="1:3" x14ac:dyDescent="0.2">
      <c r="A32" s="5"/>
      <c r="B32" s="36"/>
      <c r="C32" s="36"/>
    </row>
    <row r="33" spans="1:3" x14ac:dyDescent="0.2">
      <c r="A33" s="5" t="s">
        <v>2</v>
      </c>
      <c r="B33" s="36"/>
      <c r="C33" s="36"/>
    </row>
    <row r="34" spans="1:3" x14ac:dyDescent="0.2">
      <c r="A34" s="5" t="s">
        <v>21</v>
      </c>
      <c r="B34" s="36"/>
      <c r="C34" s="36"/>
    </row>
    <row r="35" spans="1:3" x14ac:dyDescent="0.2">
      <c r="A35" s="9" t="s">
        <v>22</v>
      </c>
      <c r="B35" s="33">
        <v>94974720</v>
      </c>
      <c r="C35" s="33">
        <v>130135030</v>
      </c>
    </row>
    <row r="36" spans="1:3" x14ac:dyDescent="0.2">
      <c r="A36" s="9" t="s">
        <v>110</v>
      </c>
      <c r="B36" s="33">
        <v>844356</v>
      </c>
      <c r="C36" s="33">
        <v>910586</v>
      </c>
    </row>
    <row r="37" spans="1:3" x14ac:dyDescent="0.2">
      <c r="A37" s="9" t="s">
        <v>50</v>
      </c>
      <c r="B37" s="33">
        <v>250562128</v>
      </c>
      <c r="C37" s="33">
        <v>245823013</v>
      </c>
    </row>
    <row r="38" spans="1:3" x14ac:dyDescent="0.2">
      <c r="A38" s="9" t="s">
        <v>53</v>
      </c>
      <c r="B38" s="33">
        <v>68451077</v>
      </c>
      <c r="C38" s="33">
        <v>72037242</v>
      </c>
    </row>
    <row r="39" spans="1:3" x14ac:dyDescent="0.2">
      <c r="A39" s="9" t="s">
        <v>23</v>
      </c>
      <c r="B39" s="33">
        <v>97142007</v>
      </c>
      <c r="C39" s="33">
        <v>102278835</v>
      </c>
    </row>
    <row r="40" spans="1:3" x14ac:dyDescent="0.2">
      <c r="A40" s="9" t="s">
        <v>24</v>
      </c>
      <c r="B40" s="33">
        <v>46378990</v>
      </c>
      <c r="C40" s="33">
        <v>46378990</v>
      </c>
    </row>
    <row r="41" spans="1:3" x14ac:dyDescent="0.2">
      <c r="A41" s="5" t="s">
        <v>25</v>
      </c>
      <c r="B41" s="34">
        <f>SUM(B35:B40)</f>
        <v>558353278</v>
      </c>
      <c r="C41" s="34">
        <f>SUM(C35:C40)</f>
        <v>597563696</v>
      </c>
    </row>
    <row r="42" spans="1:3" x14ac:dyDescent="0.2">
      <c r="A42" s="5"/>
      <c r="B42" s="36"/>
      <c r="C42" s="36"/>
    </row>
    <row r="43" spans="1:3" x14ac:dyDescent="0.2">
      <c r="A43" s="5" t="s">
        <v>26</v>
      </c>
      <c r="B43" s="36"/>
      <c r="C43" s="36"/>
    </row>
    <row r="44" spans="1:3" x14ac:dyDescent="0.2">
      <c r="A44" s="9" t="s">
        <v>27</v>
      </c>
      <c r="B44" s="40">
        <v>418135947</v>
      </c>
      <c r="C44" s="40">
        <v>285939903</v>
      </c>
    </row>
    <row r="45" spans="1:3" x14ac:dyDescent="0.2">
      <c r="A45" s="9" t="s">
        <v>111</v>
      </c>
      <c r="B45" s="40">
        <v>261500</v>
      </c>
      <c r="C45" s="40">
        <v>264025</v>
      </c>
    </row>
    <row r="46" spans="1:3" ht="25.5" x14ac:dyDescent="0.2">
      <c r="A46" s="24" t="s">
        <v>51</v>
      </c>
      <c r="B46" s="40">
        <v>83789976</v>
      </c>
      <c r="C46" s="40">
        <v>69541135</v>
      </c>
    </row>
    <row r="47" spans="1:3" x14ac:dyDescent="0.2">
      <c r="A47" s="9" t="s">
        <v>28</v>
      </c>
      <c r="B47" s="40">
        <v>209839986</v>
      </c>
      <c r="C47" s="40">
        <v>48781242</v>
      </c>
    </row>
    <row r="48" spans="1:3" x14ac:dyDescent="0.2">
      <c r="A48" s="9" t="s">
        <v>54</v>
      </c>
      <c r="B48" s="40">
        <v>46352714</v>
      </c>
      <c r="C48" s="40">
        <v>89647495</v>
      </c>
    </row>
    <row r="49" spans="1:3" x14ac:dyDescent="0.2">
      <c r="A49" s="9" t="s">
        <v>29</v>
      </c>
      <c r="B49" s="40">
        <v>171151846</v>
      </c>
      <c r="C49" s="40">
        <v>168126539</v>
      </c>
    </row>
    <row r="50" spans="1:3" x14ac:dyDescent="0.2">
      <c r="A50" s="5" t="s">
        <v>30</v>
      </c>
      <c r="B50" s="41">
        <f>SUM(B44:B49)</f>
        <v>929531969</v>
      </c>
      <c r="C50" s="41">
        <f>SUM(C44:C49)</f>
        <v>662300339</v>
      </c>
    </row>
    <row r="51" spans="1:3" x14ac:dyDescent="0.2">
      <c r="A51" s="5" t="s">
        <v>31</v>
      </c>
      <c r="B51" s="34">
        <f>B41+B50</f>
        <v>1487885247</v>
      </c>
      <c r="C51" s="34">
        <f>C41+C50</f>
        <v>1259864035</v>
      </c>
    </row>
    <row r="52" spans="1:3" ht="13.5" thickBot="1" x14ac:dyDescent="0.25">
      <c r="A52" s="5" t="s">
        <v>32</v>
      </c>
      <c r="B52" s="37">
        <f>B31+B51</f>
        <v>10672047963</v>
      </c>
      <c r="C52" s="37">
        <f>C31+C51</f>
        <v>9625125363</v>
      </c>
    </row>
    <row r="53" spans="1:3" ht="13.5" thickTop="1" x14ac:dyDescent="0.2">
      <c r="B53" s="58"/>
      <c r="C53" s="58"/>
    </row>
    <row r="54" spans="1:3" x14ac:dyDescent="0.2">
      <c r="B54" s="42"/>
    </row>
    <row r="56" spans="1:3" hidden="1" x14ac:dyDescent="0.2">
      <c r="A56" s="12"/>
      <c r="B56" s="60">
        <f>B52-B20</f>
        <v>0</v>
      </c>
      <c r="C56" s="60">
        <f>C52-C20</f>
        <v>0</v>
      </c>
    </row>
    <row r="57" spans="1:3" x14ac:dyDescent="0.2">
      <c r="A57" s="9"/>
      <c r="B57" s="40"/>
      <c r="C57" s="40"/>
    </row>
    <row r="58" spans="1:3" x14ac:dyDescent="0.2">
      <c r="A58" s="9"/>
      <c r="B58" s="40"/>
      <c r="C58" s="40"/>
    </row>
    <row r="59" spans="1:3" x14ac:dyDescent="0.2">
      <c r="A59" s="24"/>
      <c r="B59" s="40"/>
      <c r="C59" s="40"/>
    </row>
    <row r="60" spans="1:3" x14ac:dyDescent="0.2">
      <c r="A60" s="9"/>
      <c r="B60" s="40"/>
      <c r="C60" s="40"/>
    </row>
    <row r="61" spans="1:3" x14ac:dyDescent="0.2">
      <c r="A61" s="9"/>
      <c r="B61" s="40"/>
      <c r="C61" s="40"/>
    </row>
    <row r="62" spans="1:3" x14ac:dyDescent="0.2">
      <c r="A62" s="9"/>
      <c r="B62" s="40"/>
      <c r="C62" s="40"/>
    </row>
    <row r="63" spans="1:3" x14ac:dyDescent="0.2">
      <c r="A63" s="13"/>
    </row>
    <row r="64" spans="1:3" x14ac:dyDescent="0.2">
      <c r="A64" s="12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3"/>
    </row>
    <row r="70" spans="1:1" x14ac:dyDescent="0.2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7"/>
  <sheetViews>
    <sheetView showGridLines="0" zoomScaleNormal="100" workbookViewId="0">
      <pane ySplit="2" topLeftCell="A21" activePane="bottomLeft" state="frozen"/>
      <selection pane="bottomLeft" activeCell="A55" sqref="A55"/>
    </sheetView>
  </sheetViews>
  <sheetFormatPr defaultColWidth="9.140625" defaultRowHeight="12.75" x14ac:dyDescent="0.2"/>
  <cols>
    <col min="1" max="1" width="35.140625" style="3" bestFit="1" customWidth="1"/>
    <col min="2" max="2" width="13" style="43" bestFit="1" customWidth="1"/>
    <col min="3" max="3" width="16.140625" style="42" bestFit="1" customWidth="1"/>
    <col min="4" max="16384" width="9.140625" style="2"/>
  </cols>
  <sheetData>
    <row r="1" spans="1:3" x14ac:dyDescent="0.2">
      <c r="A1" s="22"/>
      <c r="B1" s="27"/>
      <c r="C1" s="27"/>
    </row>
    <row r="2" spans="1:3" s="1" customFormat="1" ht="46.15" customHeight="1" x14ac:dyDescent="0.25">
      <c r="A2" s="26" t="s">
        <v>104</v>
      </c>
      <c r="B2" s="25" t="s">
        <v>139</v>
      </c>
      <c r="C2" s="25" t="s">
        <v>140</v>
      </c>
    </row>
    <row r="3" spans="1:3" x14ac:dyDescent="0.2">
      <c r="A3" s="4"/>
      <c r="B3" s="28"/>
      <c r="C3" s="29"/>
    </row>
    <row r="4" spans="1:3" x14ac:dyDescent="0.2">
      <c r="A4" s="5" t="s">
        <v>59</v>
      </c>
      <c r="B4" s="30"/>
      <c r="C4" s="31"/>
    </row>
    <row r="5" spans="1:3" x14ac:dyDescent="0.2">
      <c r="A5" s="5" t="s">
        <v>60</v>
      </c>
      <c r="B5" s="30"/>
      <c r="C5" s="32"/>
    </row>
    <row r="6" spans="1:3" x14ac:dyDescent="0.2">
      <c r="A6" s="6" t="s">
        <v>116</v>
      </c>
      <c r="B6" s="33">
        <v>5761491065</v>
      </c>
      <c r="C6" s="33">
        <v>5853337904</v>
      </c>
    </row>
    <row r="7" spans="1:3" ht="25.5" x14ac:dyDescent="0.2">
      <c r="A7" s="6" t="s">
        <v>120</v>
      </c>
      <c r="B7" s="33">
        <v>1112480</v>
      </c>
      <c r="C7" s="33">
        <v>1180392</v>
      </c>
    </row>
    <row r="8" spans="1:3" x14ac:dyDescent="0.2">
      <c r="A8" s="6" t="s">
        <v>61</v>
      </c>
      <c r="B8" s="33">
        <v>51981654</v>
      </c>
      <c r="C8" s="33">
        <v>48391975</v>
      </c>
    </row>
    <row r="9" spans="1:3" x14ac:dyDescent="0.2">
      <c r="A9" s="6" t="s">
        <v>113</v>
      </c>
      <c r="B9" s="33">
        <v>35753617</v>
      </c>
      <c r="C9" s="33">
        <v>35496297</v>
      </c>
    </row>
    <row r="10" spans="1:3" x14ac:dyDescent="0.2">
      <c r="A10" s="6" t="s">
        <v>112</v>
      </c>
      <c r="B10" s="33">
        <v>172438508</v>
      </c>
      <c r="C10" s="33">
        <v>172438508</v>
      </c>
    </row>
    <row r="11" spans="1:3" x14ac:dyDescent="0.2">
      <c r="A11" s="7" t="s">
        <v>62</v>
      </c>
      <c r="B11" s="34">
        <f>SUM(B6:B10)</f>
        <v>6022777324</v>
      </c>
      <c r="C11" s="34">
        <f>SUM(C6:C10)</f>
        <v>6110845076</v>
      </c>
    </row>
    <row r="12" spans="1:3" x14ac:dyDescent="0.2">
      <c r="A12" s="7"/>
      <c r="B12" s="35"/>
      <c r="C12" s="35"/>
    </row>
    <row r="13" spans="1:3" x14ac:dyDescent="0.2">
      <c r="A13" s="7" t="s">
        <v>63</v>
      </c>
      <c r="B13" s="36"/>
      <c r="C13" s="36"/>
    </row>
    <row r="14" spans="1:3" x14ac:dyDescent="0.2">
      <c r="A14" s="6" t="s">
        <v>64</v>
      </c>
      <c r="B14" s="33">
        <v>565157648</v>
      </c>
      <c r="C14" s="33">
        <v>560149518</v>
      </c>
    </row>
    <row r="15" spans="1:3" x14ac:dyDescent="0.2">
      <c r="A15" s="6" t="s">
        <v>114</v>
      </c>
      <c r="B15" s="33">
        <v>425916464</v>
      </c>
      <c r="C15" s="33">
        <v>220487430</v>
      </c>
    </row>
    <row r="16" spans="1:3" x14ac:dyDescent="0.2">
      <c r="A16" s="6" t="s">
        <v>115</v>
      </c>
      <c r="B16" s="33">
        <v>78679406</v>
      </c>
      <c r="C16" s="33">
        <v>87270340</v>
      </c>
    </row>
    <row r="17" spans="1:3" x14ac:dyDescent="0.2">
      <c r="A17" s="6" t="s">
        <v>65</v>
      </c>
      <c r="B17" s="33">
        <v>1336870000</v>
      </c>
      <c r="C17" s="33">
        <v>1328973000</v>
      </c>
    </row>
    <row r="18" spans="1:3" x14ac:dyDescent="0.2">
      <c r="A18" s="6" t="s">
        <v>66</v>
      </c>
      <c r="B18" s="33">
        <v>2242647121</v>
      </c>
      <c r="C18" s="33">
        <v>1317399999</v>
      </c>
    </row>
    <row r="19" spans="1:3" x14ac:dyDescent="0.2">
      <c r="A19" s="8" t="s">
        <v>67</v>
      </c>
      <c r="B19" s="34">
        <f>SUM(B14:B18)</f>
        <v>4649270639</v>
      </c>
      <c r="C19" s="34">
        <f>SUM(C14:C18)</f>
        <v>3514280287</v>
      </c>
    </row>
    <row r="20" spans="1:3" ht="13.5" thickBot="1" x14ac:dyDescent="0.25">
      <c r="A20" s="7" t="s">
        <v>68</v>
      </c>
      <c r="B20" s="37">
        <f>B11+B19</f>
        <v>10672047963</v>
      </c>
      <c r="C20" s="37">
        <f>C11+C19</f>
        <v>9625125363</v>
      </c>
    </row>
    <row r="21" spans="1:3" ht="13.5" thickTop="1" x14ac:dyDescent="0.2">
      <c r="A21" s="5"/>
      <c r="B21" s="36"/>
      <c r="C21" s="36"/>
    </row>
    <row r="22" spans="1:3" x14ac:dyDescent="0.2">
      <c r="A22" s="5" t="s">
        <v>69</v>
      </c>
      <c r="B22" s="36"/>
      <c r="C22" s="36"/>
    </row>
    <row r="23" spans="1:3" x14ac:dyDescent="0.2">
      <c r="A23" s="5" t="s">
        <v>133</v>
      </c>
      <c r="B23" s="36"/>
      <c r="C23" s="36"/>
    </row>
    <row r="24" spans="1:3" x14ac:dyDescent="0.2">
      <c r="A24" s="9" t="s">
        <v>70</v>
      </c>
      <c r="B24" s="38">
        <f>B25+B26</f>
        <v>3211941683</v>
      </c>
      <c r="C24" s="38">
        <f>C25+C26</f>
        <v>3211941683</v>
      </c>
    </row>
    <row r="25" spans="1:3" x14ac:dyDescent="0.2">
      <c r="A25" s="10" t="s">
        <v>71</v>
      </c>
      <c r="B25" s="39">
        <v>3016438940</v>
      </c>
      <c r="C25" s="39">
        <v>3016438940</v>
      </c>
    </row>
    <row r="26" spans="1:3" collapsed="1" x14ac:dyDescent="0.2">
      <c r="A26" s="10" t="s">
        <v>72</v>
      </c>
      <c r="B26" s="39">
        <v>195502743</v>
      </c>
      <c r="C26" s="39">
        <v>195502743</v>
      </c>
    </row>
    <row r="27" spans="1:3" x14ac:dyDescent="0.2">
      <c r="A27" s="9" t="s">
        <v>73</v>
      </c>
      <c r="B27" s="33">
        <v>31474149</v>
      </c>
      <c r="C27" s="33">
        <v>31474149</v>
      </c>
    </row>
    <row r="28" spans="1:3" x14ac:dyDescent="0.2">
      <c r="A28" s="11" t="s">
        <v>74</v>
      </c>
      <c r="B28" s="33">
        <v>21553537</v>
      </c>
      <c r="C28" s="33">
        <v>21553537</v>
      </c>
    </row>
    <row r="29" spans="1:3" x14ac:dyDescent="0.2">
      <c r="A29" s="9" t="s">
        <v>75</v>
      </c>
      <c r="B29" s="33">
        <v>437399286</v>
      </c>
      <c r="C29" s="33">
        <v>451742500</v>
      </c>
    </row>
    <row r="30" spans="1:3" x14ac:dyDescent="0.2">
      <c r="A30" s="9" t="s">
        <v>76</v>
      </c>
      <c r="B30" s="33">
        <v>5481794061</v>
      </c>
      <c r="C30" s="33">
        <v>4648549459</v>
      </c>
    </row>
    <row r="31" spans="1:3" x14ac:dyDescent="0.2">
      <c r="A31" s="5" t="s">
        <v>127</v>
      </c>
      <c r="B31" s="34">
        <f>B24+SUM(B27:B30)</f>
        <v>9184162716</v>
      </c>
      <c r="C31" s="34">
        <f>C24+SUM(C27:C30)</f>
        <v>8365261328</v>
      </c>
    </row>
    <row r="32" spans="1:3" x14ac:dyDescent="0.2">
      <c r="A32" s="5"/>
      <c r="B32" s="36"/>
      <c r="C32" s="36"/>
    </row>
    <row r="33" spans="1:3" x14ac:dyDescent="0.2">
      <c r="A33" s="5" t="s">
        <v>77</v>
      </c>
      <c r="B33" s="36"/>
      <c r="C33" s="36"/>
    </row>
    <row r="34" spans="1:3" x14ac:dyDescent="0.2">
      <c r="A34" s="5" t="s">
        <v>128</v>
      </c>
      <c r="B34" s="36"/>
      <c r="C34" s="36"/>
    </row>
    <row r="35" spans="1:3" x14ac:dyDescent="0.2">
      <c r="A35" s="9" t="s">
        <v>78</v>
      </c>
      <c r="B35" s="33">
        <v>94974720</v>
      </c>
      <c r="C35" s="33">
        <v>130135030</v>
      </c>
    </row>
    <row r="36" spans="1:3" x14ac:dyDescent="0.2">
      <c r="A36" s="9" t="s">
        <v>117</v>
      </c>
      <c r="B36" s="33">
        <v>844356</v>
      </c>
      <c r="C36" s="33">
        <v>910586</v>
      </c>
    </row>
    <row r="37" spans="1:3" x14ac:dyDescent="0.2">
      <c r="A37" s="9" t="s">
        <v>79</v>
      </c>
      <c r="B37" s="33">
        <v>250562128</v>
      </c>
      <c r="C37" s="33">
        <v>245823013</v>
      </c>
    </row>
    <row r="38" spans="1:3" x14ac:dyDescent="0.2">
      <c r="A38" s="9" t="s">
        <v>80</v>
      </c>
      <c r="B38" s="33">
        <v>68451077</v>
      </c>
      <c r="C38" s="33">
        <v>72037242</v>
      </c>
    </row>
    <row r="39" spans="1:3" x14ac:dyDescent="0.2">
      <c r="A39" s="9" t="s">
        <v>81</v>
      </c>
      <c r="B39" s="33">
        <v>97142007</v>
      </c>
      <c r="C39" s="33">
        <v>102278835</v>
      </c>
    </row>
    <row r="40" spans="1:3" x14ac:dyDescent="0.2">
      <c r="A40" s="9" t="s">
        <v>118</v>
      </c>
      <c r="B40" s="33">
        <v>46378990</v>
      </c>
      <c r="C40" s="33">
        <v>46378990</v>
      </c>
    </row>
    <row r="41" spans="1:3" x14ac:dyDescent="0.2">
      <c r="A41" s="5" t="s">
        <v>130</v>
      </c>
      <c r="B41" s="34">
        <f>SUM(B35:B40)</f>
        <v>558353278</v>
      </c>
      <c r="C41" s="34">
        <f>SUM(C35:C40)</f>
        <v>597563696</v>
      </c>
    </row>
    <row r="42" spans="1:3" x14ac:dyDescent="0.2">
      <c r="A42" s="5"/>
      <c r="B42" s="36"/>
      <c r="C42" s="36"/>
    </row>
    <row r="43" spans="1:3" x14ac:dyDescent="0.2">
      <c r="A43" s="5" t="s">
        <v>82</v>
      </c>
      <c r="B43" s="36"/>
      <c r="C43" s="36"/>
    </row>
    <row r="44" spans="1:3" x14ac:dyDescent="0.2">
      <c r="A44" s="9" t="s">
        <v>119</v>
      </c>
      <c r="B44" s="40">
        <v>418135947</v>
      </c>
      <c r="C44" s="40">
        <v>285939903</v>
      </c>
    </row>
    <row r="45" spans="1:3" x14ac:dyDescent="0.2">
      <c r="A45" s="9" t="s">
        <v>134</v>
      </c>
      <c r="B45" s="40">
        <v>261500</v>
      </c>
      <c r="C45" s="40">
        <v>264025</v>
      </c>
    </row>
    <row r="46" spans="1:3" ht="25.5" x14ac:dyDescent="0.2">
      <c r="A46" s="24" t="s">
        <v>122</v>
      </c>
      <c r="B46" s="40">
        <v>83789976</v>
      </c>
      <c r="C46" s="40">
        <v>69541135</v>
      </c>
    </row>
    <row r="47" spans="1:3" x14ac:dyDescent="0.2">
      <c r="A47" s="9" t="s">
        <v>83</v>
      </c>
      <c r="B47" s="40">
        <v>209839986</v>
      </c>
      <c r="C47" s="40">
        <v>48781242</v>
      </c>
    </row>
    <row r="48" spans="1:3" x14ac:dyDescent="0.2">
      <c r="A48" s="9" t="s">
        <v>84</v>
      </c>
      <c r="B48" s="40">
        <v>46352714</v>
      </c>
      <c r="C48" s="40">
        <v>89647495</v>
      </c>
    </row>
    <row r="49" spans="1:3" x14ac:dyDescent="0.2">
      <c r="A49" s="9" t="s">
        <v>121</v>
      </c>
      <c r="B49" s="40">
        <v>171151846</v>
      </c>
      <c r="C49" s="40">
        <v>168126539</v>
      </c>
    </row>
    <row r="50" spans="1:3" x14ac:dyDescent="0.2">
      <c r="A50" s="5" t="s">
        <v>85</v>
      </c>
      <c r="B50" s="41">
        <f>SUM(B44:B49)</f>
        <v>929531969</v>
      </c>
      <c r="C50" s="41">
        <f>SUM(C44:C49)</f>
        <v>662300339</v>
      </c>
    </row>
    <row r="51" spans="1:3" x14ac:dyDescent="0.2">
      <c r="A51" s="5" t="s">
        <v>86</v>
      </c>
      <c r="B51" s="34">
        <f>B41+B50</f>
        <v>1487885247</v>
      </c>
      <c r="C51" s="34">
        <f>C41+C50</f>
        <v>1259864035</v>
      </c>
    </row>
    <row r="52" spans="1:3" ht="13.5" thickBot="1" x14ac:dyDescent="0.25">
      <c r="A52" s="5" t="s">
        <v>129</v>
      </c>
      <c r="B52" s="37">
        <f>B31+B51</f>
        <v>10672047963</v>
      </c>
      <c r="C52" s="37">
        <f>C31+C51</f>
        <v>9625125363</v>
      </c>
    </row>
    <row r="53" spans="1:3" ht="13.5" thickTop="1" x14ac:dyDescent="0.2">
      <c r="B53" s="58"/>
      <c r="C53" s="58"/>
    </row>
    <row r="54" spans="1:3" x14ac:dyDescent="0.2">
      <c r="B54" s="59"/>
      <c r="C54" s="59"/>
    </row>
    <row r="55" spans="1:3" x14ac:dyDescent="0.2">
      <c r="B55" s="60">
        <f>B52-B20</f>
        <v>0</v>
      </c>
      <c r="C55" s="60">
        <f>C52-C20</f>
        <v>0</v>
      </c>
    </row>
    <row r="56" spans="1:3" x14ac:dyDescent="0.2">
      <c r="A56" s="12"/>
    </row>
    <row r="57" spans="1:3" x14ac:dyDescent="0.2">
      <c r="A57" s="9"/>
      <c r="B57" s="40"/>
      <c r="C57" s="40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A20" sqref="A20"/>
    </sheetView>
  </sheetViews>
  <sheetFormatPr defaultColWidth="9.140625" defaultRowHeight="12.75" x14ac:dyDescent="0.2"/>
  <cols>
    <col min="1" max="1" width="34" style="2" bestFit="1" customWidth="1"/>
    <col min="2" max="3" width="14.42578125" style="51" bestFit="1" customWidth="1"/>
    <col min="4" max="16384" width="9.140625" style="2"/>
  </cols>
  <sheetData>
    <row r="1" spans="1:3" x14ac:dyDescent="0.2">
      <c r="A1" s="23"/>
      <c r="B1" s="47"/>
      <c r="C1" s="48"/>
    </row>
    <row r="2" spans="1:3" s="15" customFormat="1" ht="51" x14ac:dyDescent="0.25">
      <c r="A2" s="26" t="s">
        <v>104</v>
      </c>
      <c r="B2" s="25" t="s">
        <v>141</v>
      </c>
      <c r="C2" s="25" t="s">
        <v>135</v>
      </c>
    </row>
    <row r="3" spans="1:3" x14ac:dyDescent="0.2">
      <c r="B3" s="49"/>
      <c r="C3" s="49"/>
    </row>
    <row r="4" spans="1:3" x14ac:dyDescent="0.2">
      <c r="A4" s="16" t="s">
        <v>33</v>
      </c>
      <c r="B4" s="50"/>
      <c r="C4" s="50"/>
    </row>
    <row r="5" spans="1:3" x14ac:dyDescent="0.2">
      <c r="A5" s="9" t="s">
        <v>34</v>
      </c>
      <c r="B5" s="52">
        <v>1844367692</v>
      </c>
      <c r="C5" s="52">
        <v>683543999</v>
      </c>
    </row>
    <row r="6" spans="1:3" x14ac:dyDescent="0.2">
      <c r="A6" s="9" t="s">
        <v>35</v>
      </c>
      <c r="B6" s="52">
        <v>4155903</v>
      </c>
      <c r="C6" s="52">
        <v>3456655</v>
      </c>
    </row>
    <row r="7" spans="1:3" x14ac:dyDescent="0.2">
      <c r="A7" s="17" t="s">
        <v>36</v>
      </c>
      <c r="B7" s="53">
        <f>SUM(B5:B6)</f>
        <v>1848523595</v>
      </c>
      <c r="C7" s="53">
        <f t="shared" ref="C7" si="0">SUM(C5:C6)</f>
        <v>687000654</v>
      </c>
    </row>
    <row r="8" spans="1:3" x14ac:dyDescent="0.2">
      <c r="A8" s="18"/>
      <c r="B8" s="54"/>
      <c r="C8" s="54"/>
    </row>
    <row r="9" spans="1:3" x14ac:dyDescent="0.2">
      <c r="A9" s="9" t="s">
        <v>37</v>
      </c>
      <c r="B9" s="52">
        <v>18844745</v>
      </c>
      <c r="C9" s="52">
        <v>17468277</v>
      </c>
    </row>
    <row r="10" spans="1:3" x14ac:dyDescent="0.2">
      <c r="A10" s="19"/>
      <c r="B10" s="55"/>
      <c r="C10" s="55"/>
    </row>
    <row r="11" spans="1:3" x14ac:dyDescent="0.2">
      <c r="A11" s="16" t="s">
        <v>38</v>
      </c>
      <c r="B11" s="55"/>
      <c r="C11" s="55"/>
    </row>
    <row r="12" spans="1:3" x14ac:dyDescent="0.2">
      <c r="A12" s="9" t="s">
        <v>55</v>
      </c>
      <c r="B12" s="52">
        <v>-150903929</v>
      </c>
      <c r="C12" s="52">
        <v>-137092810</v>
      </c>
    </row>
    <row r="13" spans="1:3" x14ac:dyDescent="0.2">
      <c r="A13" s="9" t="s">
        <v>39</v>
      </c>
      <c r="B13" s="52">
        <v>-119554402</v>
      </c>
      <c r="C13" s="52">
        <v>-95010488</v>
      </c>
    </row>
    <row r="14" spans="1:3" x14ac:dyDescent="0.2">
      <c r="A14" s="9" t="s">
        <v>40</v>
      </c>
      <c r="B14" s="52">
        <v>-8113761</v>
      </c>
      <c r="C14" s="52">
        <v>-23836037</v>
      </c>
    </row>
    <row r="15" spans="1:3" x14ac:dyDescent="0.2">
      <c r="A15" s="9" t="s">
        <v>41</v>
      </c>
      <c r="B15" s="52">
        <v>-14625515</v>
      </c>
      <c r="C15" s="52">
        <v>-15099993</v>
      </c>
    </row>
    <row r="16" spans="1:3" x14ac:dyDescent="0.2">
      <c r="A16" s="9" t="s">
        <v>42</v>
      </c>
      <c r="B16" s="52">
        <v>-4155903</v>
      </c>
      <c r="C16" s="52">
        <v>-3456655</v>
      </c>
    </row>
    <row r="17" spans="1:3" x14ac:dyDescent="0.2">
      <c r="A17" s="9" t="s">
        <v>43</v>
      </c>
      <c r="B17" s="52">
        <v>-3533092</v>
      </c>
      <c r="C17" s="52">
        <v>-2653995</v>
      </c>
    </row>
    <row r="18" spans="1:3" x14ac:dyDescent="0.2">
      <c r="A18" s="9" t="s">
        <v>44</v>
      </c>
      <c r="B18" s="52">
        <v>-43956669</v>
      </c>
      <c r="C18" s="52">
        <v>-39168267</v>
      </c>
    </row>
    <row r="19" spans="1:3" x14ac:dyDescent="0.2">
      <c r="A19" s="9" t="s">
        <v>144</v>
      </c>
      <c r="B19" s="52">
        <v>-459176701</v>
      </c>
      <c r="C19" s="52">
        <v>0</v>
      </c>
    </row>
    <row r="20" spans="1:3" x14ac:dyDescent="0.2">
      <c r="A20" s="9" t="s">
        <v>45</v>
      </c>
      <c r="B20" s="52">
        <v>-107221612</v>
      </c>
      <c r="C20" s="52">
        <v>-105449530</v>
      </c>
    </row>
    <row r="21" spans="1:3" x14ac:dyDescent="0.2">
      <c r="A21" s="17" t="s">
        <v>46</v>
      </c>
      <c r="B21" s="56">
        <f t="shared" ref="B21" si="1">SUM(B12:B20)</f>
        <v>-911241584</v>
      </c>
      <c r="C21" s="56">
        <f t="shared" ref="C21" si="2">SUM(C12:C20)</f>
        <v>-421767775</v>
      </c>
    </row>
    <row r="22" spans="1:3" x14ac:dyDescent="0.2">
      <c r="A22" s="20"/>
      <c r="B22" s="55"/>
      <c r="C22" s="55"/>
    </row>
    <row r="23" spans="1:3" x14ac:dyDescent="0.2">
      <c r="A23" s="17" t="s">
        <v>56</v>
      </c>
      <c r="B23" s="56">
        <f t="shared" ref="B23:C23" si="3">B7+B21+B9</f>
        <v>956126756</v>
      </c>
      <c r="C23" s="56">
        <f t="shared" si="3"/>
        <v>282701156</v>
      </c>
    </row>
    <row r="24" spans="1:3" x14ac:dyDescent="0.2">
      <c r="A24" s="21"/>
      <c r="B24" s="57"/>
      <c r="C24" s="57"/>
    </row>
    <row r="25" spans="1:3" x14ac:dyDescent="0.2">
      <c r="A25" s="9" t="s">
        <v>47</v>
      </c>
      <c r="B25" s="52">
        <v>-6411672</v>
      </c>
      <c r="C25" s="52">
        <v>-15709439</v>
      </c>
    </row>
    <row r="26" spans="1:3" x14ac:dyDescent="0.2">
      <c r="A26" s="9" t="s">
        <v>48</v>
      </c>
      <c r="B26" s="52">
        <v>25108221</v>
      </c>
      <c r="C26" s="52">
        <v>15267399</v>
      </c>
    </row>
    <row r="27" spans="1:3" x14ac:dyDescent="0.2">
      <c r="A27" s="17" t="s">
        <v>103</v>
      </c>
      <c r="B27" s="56">
        <f t="shared" ref="B27" si="4">SUM(B25:B26)</f>
        <v>18696549</v>
      </c>
      <c r="C27" s="56">
        <f t="shared" ref="C27" si="5">SUM(C25:C26)</f>
        <v>-442040</v>
      </c>
    </row>
    <row r="28" spans="1:3" x14ac:dyDescent="0.2">
      <c r="A28" s="21"/>
      <c r="B28" s="57"/>
      <c r="C28" s="57"/>
    </row>
    <row r="29" spans="1:3" x14ac:dyDescent="0.2">
      <c r="A29" s="17" t="s">
        <v>57</v>
      </c>
      <c r="B29" s="56">
        <f t="shared" ref="B29:C29" si="6">B23+B27</f>
        <v>974823305</v>
      </c>
      <c r="C29" s="56">
        <f t="shared" si="6"/>
        <v>282259116</v>
      </c>
    </row>
    <row r="30" spans="1:3" x14ac:dyDescent="0.2">
      <c r="A30" s="21"/>
      <c r="B30" s="57"/>
      <c r="C30" s="57"/>
    </row>
    <row r="31" spans="1:3" x14ac:dyDescent="0.2">
      <c r="A31" s="9" t="s">
        <v>49</v>
      </c>
      <c r="B31" s="52">
        <v>-155921917</v>
      </c>
      <c r="C31" s="52">
        <v>-47794374</v>
      </c>
    </row>
    <row r="32" spans="1:3" x14ac:dyDescent="0.2">
      <c r="A32" s="21"/>
      <c r="B32" s="57"/>
      <c r="C32" s="57"/>
    </row>
    <row r="33" spans="1:3" x14ac:dyDescent="0.2">
      <c r="A33" s="17" t="s">
        <v>58</v>
      </c>
      <c r="B33" s="53">
        <f t="shared" ref="B33:C33" si="7">B29+B31</f>
        <v>818901388</v>
      </c>
      <c r="C33" s="53">
        <f t="shared" si="7"/>
        <v>234464742</v>
      </c>
    </row>
    <row r="34" spans="1:3" x14ac:dyDescent="0.2">
      <c r="B34" s="50"/>
    </row>
    <row r="35" spans="1:3" x14ac:dyDescent="0.2">
      <c r="B35" s="50"/>
    </row>
  </sheetData>
  <pageMargins left="0.7" right="0.7" top="0.75" bottom="0.75" header="0.3" footer="0.3"/>
  <pageSetup paperSize="9" orientation="portrait" r:id="rId1"/>
  <ignoredErrors>
    <ignoredError sqref="C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tabSelected="1" zoomScaleNormal="100" workbookViewId="0">
      <pane ySplit="2" topLeftCell="A3" activePane="bottomLeft" state="frozen"/>
      <selection pane="bottomLeft" activeCell="H21" sqref="H21"/>
    </sheetView>
  </sheetViews>
  <sheetFormatPr defaultColWidth="9.140625" defaultRowHeight="12.75" x14ac:dyDescent="0.2"/>
  <cols>
    <col min="1" max="1" width="37.7109375" style="2" customWidth="1"/>
    <col min="2" max="3" width="14.42578125" style="42" bestFit="1" customWidth="1"/>
    <col min="4" max="16384" width="9.140625" style="2"/>
  </cols>
  <sheetData>
    <row r="1" spans="1:3" x14ac:dyDescent="0.2">
      <c r="A1" s="23"/>
      <c r="B1" s="44"/>
      <c r="C1" s="27"/>
    </row>
    <row r="2" spans="1:3" s="15" customFormat="1" ht="51" x14ac:dyDescent="0.25">
      <c r="A2" s="26" t="s">
        <v>104</v>
      </c>
      <c r="B2" s="25" t="s">
        <v>142</v>
      </c>
      <c r="C2" s="25" t="s">
        <v>136</v>
      </c>
    </row>
    <row r="3" spans="1:3" ht="12.6" customHeight="1" x14ac:dyDescent="0.2">
      <c r="B3" s="45"/>
      <c r="C3" s="45"/>
    </row>
    <row r="4" spans="1:3" x14ac:dyDescent="0.2">
      <c r="A4" s="16" t="s">
        <v>123</v>
      </c>
      <c r="B4" s="46"/>
      <c r="C4" s="46"/>
    </row>
    <row r="5" spans="1:3" x14ac:dyDescent="0.2">
      <c r="A5" s="9" t="s">
        <v>131</v>
      </c>
      <c r="B5" s="52">
        <v>1844367692</v>
      </c>
      <c r="C5" s="52">
        <v>683543999</v>
      </c>
    </row>
    <row r="6" spans="1:3" x14ac:dyDescent="0.2">
      <c r="A6" s="9" t="s">
        <v>132</v>
      </c>
      <c r="B6" s="52">
        <v>4155903</v>
      </c>
      <c r="C6" s="52">
        <v>3456655</v>
      </c>
    </row>
    <row r="7" spans="1:3" x14ac:dyDescent="0.2">
      <c r="A7" s="17" t="s">
        <v>87</v>
      </c>
      <c r="B7" s="53">
        <f>SUM(B5:B6)</f>
        <v>1848523595</v>
      </c>
      <c r="C7" s="53">
        <f t="shared" ref="C7" si="0">SUM(C5:C6)</f>
        <v>687000654</v>
      </c>
    </row>
    <row r="8" spans="1:3" x14ac:dyDescent="0.2">
      <c r="A8" s="18"/>
      <c r="B8" s="54"/>
      <c r="C8" s="54"/>
    </row>
    <row r="9" spans="1:3" x14ac:dyDescent="0.2">
      <c r="A9" s="9" t="s">
        <v>88</v>
      </c>
      <c r="B9" s="52">
        <v>18844745</v>
      </c>
      <c r="C9" s="52">
        <v>17468277</v>
      </c>
    </row>
    <row r="10" spans="1:3" x14ac:dyDescent="0.2">
      <c r="A10" s="19"/>
      <c r="B10" s="55"/>
      <c r="C10" s="55"/>
    </row>
    <row r="11" spans="1:3" x14ac:dyDescent="0.2">
      <c r="A11" s="16" t="s">
        <v>89</v>
      </c>
      <c r="B11" s="55"/>
      <c r="C11" s="55"/>
    </row>
    <row r="12" spans="1:3" x14ac:dyDescent="0.2">
      <c r="A12" s="9" t="s">
        <v>90</v>
      </c>
      <c r="B12" s="52">
        <v>-150903929</v>
      </c>
      <c r="C12" s="52">
        <v>-137092810</v>
      </c>
    </row>
    <row r="13" spans="1:3" x14ac:dyDescent="0.2">
      <c r="A13" s="9" t="s">
        <v>91</v>
      </c>
      <c r="B13" s="52">
        <v>-119554402</v>
      </c>
      <c r="C13" s="52">
        <v>-95010488</v>
      </c>
    </row>
    <row r="14" spans="1:3" x14ac:dyDescent="0.2">
      <c r="A14" s="9" t="s">
        <v>92</v>
      </c>
      <c r="B14" s="52">
        <v>-8113761</v>
      </c>
      <c r="C14" s="52">
        <v>-23836037</v>
      </c>
    </row>
    <row r="15" spans="1:3" x14ac:dyDescent="0.2">
      <c r="A15" s="9" t="s">
        <v>93</v>
      </c>
      <c r="B15" s="52">
        <v>-14625515</v>
      </c>
      <c r="C15" s="52">
        <v>-15099993</v>
      </c>
    </row>
    <row r="16" spans="1:3" x14ac:dyDescent="0.2">
      <c r="A16" s="9" t="s">
        <v>94</v>
      </c>
      <c r="B16" s="52">
        <v>-4155903</v>
      </c>
      <c r="C16" s="52">
        <v>-3456655</v>
      </c>
    </row>
    <row r="17" spans="1:3" x14ac:dyDescent="0.2">
      <c r="A17" s="9" t="s">
        <v>95</v>
      </c>
      <c r="B17" s="52">
        <v>-3533092</v>
      </c>
      <c r="C17" s="52">
        <v>-2653995</v>
      </c>
    </row>
    <row r="18" spans="1:3" x14ac:dyDescent="0.2">
      <c r="A18" s="9" t="s">
        <v>96</v>
      </c>
      <c r="B18" s="52">
        <v>-43956669</v>
      </c>
      <c r="C18" s="52">
        <v>-39168267</v>
      </c>
    </row>
    <row r="19" spans="1:3" x14ac:dyDescent="0.2">
      <c r="A19" s="9" t="s">
        <v>143</v>
      </c>
      <c r="B19" s="52">
        <v>-459176701</v>
      </c>
      <c r="C19" s="52">
        <v>0</v>
      </c>
    </row>
    <row r="20" spans="1:3" x14ac:dyDescent="0.2">
      <c r="A20" s="9" t="s">
        <v>97</v>
      </c>
      <c r="B20" s="52">
        <v>-107221612</v>
      </c>
      <c r="C20" s="52">
        <v>-105449530</v>
      </c>
    </row>
    <row r="21" spans="1:3" x14ac:dyDescent="0.2">
      <c r="A21" s="17" t="s">
        <v>98</v>
      </c>
      <c r="B21" s="56">
        <f t="shared" ref="B21:C21" si="1">SUM(B12:B20)</f>
        <v>-911241584</v>
      </c>
      <c r="C21" s="56">
        <f t="shared" si="1"/>
        <v>-421767775</v>
      </c>
    </row>
    <row r="22" spans="1:3" x14ac:dyDescent="0.2">
      <c r="A22" s="20"/>
      <c r="B22" s="55"/>
      <c r="C22" s="55"/>
    </row>
    <row r="23" spans="1:3" x14ac:dyDescent="0.2">
      <c r="A23" s="17" t="s">
        <v>99</v>
      </c>
      <c r="B23" s="56">
        <f t="shared" ref="B23:C23" si="2">B7+B21+B9</f>
        <v>956126756</v>
      </c>
      <c r="C23" s="56">
        <f t="shared" si="2"/>
        <v>282701156</v>
      </c>
    </row>
    <row r="24" spans="1:3" x14ac:dyDescent="0.2">
      <c r="A24" s="21"/>
      <c r="B24" s="57"/>
      <c r="C24" s="57"/>
    </row>
    <row r="25" spans="1:3" x14ac:dyDescent="0.2">
      <c r="A25" s="9" t="s">
        <v>124</v>
      </c>
      <c r="B25" s="52">
        <v>-6411672</v>
      </c>
      <c r="C25" s="52">
        <v>-15709439</v>
      </c>
    </row>
    <row r="26" spans="1:3" x14ac:dyDescent="0.2">
      <c r="A26" s="9" t="s">
        <v>125</v>
      </c>
      <c r="B26" s="52">
        <v>25108221</v>
      </c>
      <c r="C26" s="52">
        <v>15267399</v>
      </c>
    </row>
    <row r="27" spans="1:3" x14ac:dyDescent="0.2">
      <c r="A27" s="17" t="s">
        <v>126</v>
      </c>
      <c r="B27" s="56">
        <f t="shared" ref="B27" si="3">SUM(B25:B26)</f>
        <v>18696549</v>
      </c>
      <c r="C27" s="56">
        <f t="shared" ref="C27" si="4">SUM(C25:C26)</f>
        <v>-442040</v>
      </c>
    </row>
    <row r="28" spans="1:3" x14ac:dyDescent="0.2">
      <c r="A28" s="21"/>
      <c r="B28" s="57"/>
      <c r="C28" s="57"/>
    </row>
    <row r="29" spans="1:3" x14ac:dyDescent="0.2">
      <c r="A29" s="17" t="s">
        <v>100</v>
      </c>
      <c r="B29" s="56">
        <f t="shared" ref="B29:C29" si="5">B23+B27</f>
        <v>974823305</v>
      </c>
      <c r="C29" s="56">
        <f t="shared" si="5"/>
        <v>282259116</v>
      </c>
    </row>
    <row r="30" spans="1:3" x14ac:dyDescent="0.2">
      <c r="A30" s="21"/>
      <c r="B30" s="57"/>
      <c r="C30" s="57"/>
    </row>
    <row r="31" spans="1:3" x14ac:dyDescent="0.2">
      <c r="A31" s="9" t="s">
        <v>101</v>
      </c>
      <c r="B31" s="52">
        <v>-155921917</v>
      </c>
      <c r="C31" s="52">
        <v>-47794374</v>
      </c>
    </row>
    <row r="32" spans="1:3" x14ac:dyDescent="0.2">
      <c r="A32" s="21"/>
      <c r="B32" s="57"/>
      <c r="C32" s="57"/>
    </row>
    <row r="33" spans="1:3" x14ac:dyDescent="0.2">
      <c r="A33" s="17" t="s">
        <v>102</v>
      </c>
      <c r="B33" s="53">
        <f t="shared" ref="B33:C33" si="6">B29+B31</f>
        <v>818901388</v>
      </c>
      <c r="C33" s="53">
        <f t="shared" si="6"/>
        <v>234464742</v>
      </c>
    </row>
    <row r="34" spans="1:3" x14ac:dyDescent="0.2">
      <c r="B34" s="46"/>
      <c r="C34" s="46"/>
    </row>
    <row r="35" spans="1:3" x14ac:dyDescent="0.2">
      <c r="B35" s="46"/>
    </row>
  </sheetData>
  <pageMargins left="0.7" right="0.7" top="0.75" bottom="0.75" header="0.3" footer="0.3"/>
  <pageSetup paperSize="9" orientation="portrait" r:id="rId1"/>
  <ignoredErrors>
    <ignoredError sqref="C2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BS_RO_31.03.2022</vt:lpstr>
      <vt:lpstr>BS_EN_31.03.2022</vt:lpstr>
      <vt:lpstr>PL_RO_31.03.2022</vt:lpstr>
      <vt:lpstr>PL_EN_31.03.2022</vt:lpstr>
      <vt:lpstr>BS_EN_31.03.2022!Print_Area</vt:lpstr>
      <vt:lpstr>BS_RO_31.03.2022!Print_Area</vt:lpstr>
      <vt:lpstr>PL_EN_31.03.2022!Print_Area</vt:lpstr>
      <vt:lpstr>PL_RO_31.03.2022!Print_Area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2022-05-05T08:09:06Z</dcterms:modified>
</cp:coreProperties>
</file>