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1. Raportari 31.12.2021\06. Work\00. Raportari\1. SF_preliminare\7. Trimis la DCRI pt.24.02.21\"/>
    </mc:Choice>
  </mc:AlternateContent>
  <xr:revisionPtr revIDLastSave="0" documentId="13_ncr:1_{D39A2B63-2948-4FC9-AE9B-1C367658C55E}" xr6:coauthVersionLast="36" xr6:coauthVersionMax="36" xr10:uidLastSave="{00000000-0000-0000-0000-000000000000}"/>
  <bookViews>
    <workbookView xWindow="0" yWindow="0" windowWidth="21570" windowHeight="7920" firstSheet="1" activeTab="3" xr2:uid="{00000000-000D-0000-FFFF-FFFF00000000}"/>
  </bookViews>
  <sheets>
    <sheet name="BS_RO_31.12.2021" sheetId="2" r:id="rId1"/>
    <sheet name="BS_EN_31.12.2021" sheetId="4" r:id="rId2"/>
    <sheet name="PL_RO_31.12.2021" sheetId="3" r:id="rId3"/>
    <sheet name="PL_EN_31.12.2021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BS_EN_31.12.2021!$A$2:$C$53</definedName>
    <definedName name="_xlnm.Print_Area" localSheetId="0">BS_RO_31.12.2021!$A$2:$C$53</definedName>
    <definedName name="_xlnm.Print_Area" localSheetId="3">PL_EN_31.12.2021!$A$3:$C$32</definedName>
    <definedName name="_xlnm.Print_Area" localSheetId="2">PL_RO_31.12.2021!$A$3:$C$32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1" i="2" l="1"/>
  <c r="B11" i="2" l="1"/>
  <c r="B32" i="2" l="1"/>
  <c r="C26" i="5" l="1"/>
  <c r="B26" i="5"/>
  <c r="C20" i="5"/>
  <c r="B20" i="5"/>
  <c r="C7" i="5"/>
  <c r="B7" i="5"/>
  <c r="C51" i="4"/>
  <c r="B51" i="4"/>
  <c r="C42" i="4"/>
  <c r="B42" i="4"/>
  <c r="C32" i="4"/>
  <c r="B32" i="4"/>
  <c r="C20" i="4"/>
  <c r="B20" i="4"/>
  <c r="C11" i="4"/>
  <c r="B11" i="4"/>
  <c r="C32" i="2"/>
  <c r="C52" i="4" l="1"/>
  <c r="C21" i="4"/>
  <c r="B22" i="5"/>
  <c r="B28" i="5" s="1"/>
  <c r="B32" i="5" s="1"/>
  <c r="C22" i="5"/>
  <c r="C28" i="5" s="1"/>
  <c r="C32" i="5" s="1"/>
  <c r="B21" i="4"/>
  <c r="B52" i="4"/>
  <c r="B53" i="4" s="1"/>
  <c r="B56" i="4" s="1"/>
  <c r="C53" i="4"/>
  <c r="C56" i="4" s="1"/>
  <c r="C51" i="2" l="1"/>
  <c r="C20" i="2"/>
  <c r="B20" i="2"/>
  <c r="C11" i="2" l="1"/>
  <c r="C7" i="3" l="1"/>
  <c r="C20" i="3"/>
  <c r="C26" i="3"/>
  <c r="C22" i="3" l="1"/>
  <c r="C28" i="3" l="1"/>
  <c r="B7" i="3"/>
  <c r="C42" i="2"/>
  <c r="C32" i="3" l="1"/>
  <c r="C52" i="2"/>
  <c r="B42" i="2"/>
  <c r="B26" i="3"/>
  <c r="B20" i="3"/>
  <c r="B22" i="3" l="1"/>
  <c r="B52" i="2"/>
  <c r="C21" i="2"/>
  <c r="B28" i="3" l="1"/>
  <c r="B53" i="2"/>
  <c r="C53" i="2"/>
  <c r="C56" i="2" s="1"/>
  <c r="B32" i="3" l="1"/>
  <c r="B21" i="2" l="1"/>
  <c r="B56" i="2" s="1"/>
</calcChain>
</file>

<file path=xl/sharedStrings.xml><?xml version="1.0" encoding="utf-8"?>
<sst xmlns="http://schemas.openxmlformats.org/spreadsheetml/2006/main" count="148" uniqueCount="145">
  <si>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</si>
  <si>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</si>
  <si>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</si>
  <si>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</si>
  <si>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</si>
  <si>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</si>
  <si>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</si>
  <si>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</si>
  <si>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</si>
  <si>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</si>
  <si>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</si>
  <si>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</si>
  <si>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</si>
  <si>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</si>
  <si>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</si>
  <si>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</si>
  <si>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</si>
  <si>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</si>
  <si>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</si>
  <si>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</si>
  <si>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</si>
  <si>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</si>
  <si>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</si>
  <si>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</si>
  <si>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</si>
  <si>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</si>
  <si>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</si>
  <si>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</si>
  <si>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</si>
  <si>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</si>
  <si>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</si>
  <si>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</si>
  <si>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</si>
  <si>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</si>
  <si>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</si>
  <si>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</si>
  <si>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</si>
  <si>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</si>
  <si>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</si>
  <si>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</si>
  <si>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</si>
  <si>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</si>
  <si>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</si>
  <si>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</si>
  <si>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</si>
  <si>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</si>
  <si>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</si>
  <si>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</si>
  <si>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</si>
  <si>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</si>
  <si>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</si>
  <si>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</si>
  <si>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</si>
  <si>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</si>
  <si>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</si>
  <si>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</si>
  <si>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</si>
  <si>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</si>
  <si>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</si>
  <si>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</si>
  <si>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</si>
  <si>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</si>
  <si>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</si>
  <si>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</si>
  <si>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</si>
  <si>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</si>
  <si>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</si>
  <si>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</si>
  <si>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</si>
  <si>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</si>
  <si>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</si>
  <si>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</si>
  <si>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</si>
  <si>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</si>
  <si>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</si>
  <si>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</si>
  <si>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</si>
  <si>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</si>
  <si>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</si>
  <si>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</si>
  <si>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</si>
  <si>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</si>
  <si>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</si>
  <si>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</si>
  <si>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</si>
  <si>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</si>
  <si>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</si>
  <si>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</si>
  <si>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</si>
  <si>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</si>
  <si>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</si>
  <si>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</si>
  <si>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</si>
  <si>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</si>
  <si>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</si>
  <si>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</si>
  <si>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</si>
  <si>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</si>
  <si>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</si>
  <si>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</si>
  <si>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</si>
  <si>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</si>
  <si>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</si>
  <si>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</si>
  <si>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</si>
  <si>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</si>
  <si>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</si>
  <si>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</si>
  <si>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Active imobilizate detinute pentru vanzare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</si>
  <si>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</si>
  <si>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</si>
  <si>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</si>
  <si>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</si>
  <si>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</si>
  <si>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</si>
  <si>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</si>
  <si>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Assets classified as held for sale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</si>
  <si>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</si>
  <si>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</si>
  <si>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</si>
  <si>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</si>
  <si>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</si>
  <si>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</si>
  <si>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</si>
  <si>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</si>
  <si>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</si>
  <si>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</si>
  <si>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</si>
  <si>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</si>
  <si>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</si>
  <si>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</si>
  <si>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</si>
  <si>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</si>
  <si>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</si>
  <si>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</si>
  <si>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31 decembrie 2020
(auditat)</t>
  </si>
  <si>
    <t>December 31, 
2020
(audited)</t>
  </si>
  <si>
    <t>2020
(auditat)</t>
  </si>
  <si>
    <t>2020
(audited)</t>
  </si>
  <si>
    <t>Equity</t>
  </si>
  <si>
    <t>31 decembrie 2021
(neauditat)</t>
  </si>
  <si>
    <t>Debts from short-term leasing contracts</t>
  </si>
  <si>
    <t>2021
(neauditat)</t>
  </si>
  <si>
    <t>2021
(unaudited)</t>
  </si>
  <si>
    <t>December 31, 
2021
(unaudited)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</si>
</sst>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61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6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6" fontId="7" fillId="0" borderId="0" xfId="2" applyNumberFormat="1" applyFont="1" applyFill="1" applyAlignment="1"/>
    <xf numFmtId="0" fontId="7" fillId="0" borderId="0" xfId="1" applyFont="1" applyFill="1" applyAlignment="1"/>
    <xf numFmtId="166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6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49" fontId="5" fillId="3" borderId="2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166" fontId="6" fillId="0" borderId="0" xfId="3" applyNumberFormat="1" applyFont="1" applyFill="1" applyAlignment="1">
      <alignment horizontal="right" wrapText="1"/>
    </xf>
    <xf numFmtId="0" fontId="6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6" fontId="5" fillId="0" borderId="0" xfId="2" applyNumberFormat="1" applyFont="1" applyFill="1" applyBorder="1" applyAlignment="1">
      <alignment horizontal="right" wrapText="1"/>
    </xf>
    <xf numFmtId="165" fontId="5" fillId="0" borderId="0" xfId="1" applyNumberFormat="1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165" fontId="5" fillId="0" borderId="0" xfId="3" applyNumberFormat="1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165" fontId="6" fillId="0" borderId="0" xfId="3" applyNumberFormat="1" applyFont="1" applyFill="1" applyAlignment="1">
      <alignment horizontal="right"/>
    </xf>
    <xf numFmtId="164" fontId="7" fillId="0" borderId="0" xfId="2" applyNumberFormat="1" applyFont="1" applyFill="1" applyAlignment="1">
      <alignment horizontal="right" vertical="center"/>
    </xf>
    <xf numFmtId="164" fontId="5" fillId="0" borderId="2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6" fillId="0" borderId="0" xfId="2" applyNumberFormat="1" applyFont="1" applyFill="1" applyAlignment="1">
      <alignment horizontal="right" vertical="center"/>
    </xf>
    <xf numFmtId="164" fontId="5" fillId="0" borderId="2" xfId="2" applyNumberFormat="1" applyFont="1" applyFill="1" applyBorder="1" applyAlignment="1">
      <alignment horizontal="right" vertical="center"/>
    </xf>
    <xf numFmtId="164" fontId="7" fillId="0" borderId="0" xfId="2" applyNumberFormat="1" applyFont="1" applyAlignment="1">
      <alignment horizontal="right" vertical="center"/>
    </xf>
    <xf numFmtId="49" fontId="5" fillId="3" borderId="2" xfId="1" quotePrefix="1" applyNumberFormat="1" applyFont="1" applyFill="1" applyBorder="1" applyAlignment="1">
      <alignment horizontal="right" vertical="center" wrapText="1"/>
    </xf>
    <xf numFmtId="165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5">
          <cell r="C55" t="str">
            <v>Israel - P-Cube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FAREA"/>
      <sheetName val="Munka1"/>
      <sheetName val="Margin"/>
      <sheetName val="Patrimoniul imobiliar"/>
      <sheetName val="lista"/>
      <sheetName val="3"/>
      <sheetName val="Ch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1"/>
  <sheetViews>
    <sheetView showGridLines="0" zoomScaleNormal="100" workbookViewId="0">
      <pane ySplit="2" topLeftCell="A9" activePane="bottomLeft" state="frozen"/>
      <selection pane="bottomLeft" activeCell="B52" sqref="B52"/>
    </sheetView>
  </sheetViews>
  <sheetFormatPr defaultColWidth="9.140625" defaultRowHeight="12.75" x14ac:dyDescent="0.2"/>
  <cols>
    <col min="1" max="1" width="40.140625" style="3" bestFit="1" customWidth="1"/>
    <col min="2" max="2" width="13" style="43" bestFit="1" customWidth="1"/>
    <col min="3" max="3" width="12.5703125" style="42" customWidth="1"/>
    <col min="4" max="16384" width="9.140625" style="2"/>
  </cols>
  <sheetData>
    <row r="1" spans="1:3" x14ac:dyDescent="0.2">
      <c r="A1" s="22"/>
      <c r="B1" s="27"/>
      <c r="C1" s="27"/>
    </row>
    <row r="2" spans="1:3" s="1" customFormat="1" ht="46.15" customHeight="1" x14ac:dyDescent="0.25">
      <c r="A2" s="26" t="s">
        <v>104</v>
      </c>
      <c r="B2" s="25" t="s">
        <v>140</v>
      </c>
      <c r="C2" s="25" t="s">
        <v>135</v>
      </c>
    </row>
    <row r="3" spans="1:3" x14ac:dyDescent="0.2">
      <c r="A3" s="4"/>
      <c r="B3" s="28"/>
      <c r="C3" s="29"/>
    </row>
    <row r="4" spans="1:3" x14ac:dyDescent="0.2">
      <c r="A4" s="5" t="s">
        <v>0</v>
      </c>
      <c r="B4" s="30"/>
      <c r="C4" s="31"/>
    </row>
    <row r="5" spans="1:3" x14ac:dyDescent="0.2">
      <c r="A5" s="5" t="s">
        <v>3</v>
      </c>
      <c r="B5" s="30"/>
      <c r="C5" s="30"/>
    </row>
    <row r="6" spans="1:3" x14ac:dyDescent="0.2">
      <c r="A6" s="6" t="s">
        <v>4</v>
      </c>
      <c r="B6" s="33">
        <v>5513330287</v>
      </c>
      <c r="C6" s="33">
        <v>5794727840</v>
      </c>
    </row>
    <row r="7" spans="1:3" ht="25.5" x14ac:dyDescent="0.2">
      <c r="A7" s="6" t="s">
        <v>105</v>
      </c>
      <c r="B7" s="33">
        <v>1180392</v>
      </c>
      <c r="C7" s="33">
        <v>621233</v>
      </c>
    </row>
    <row r="8" spans="1:3" x14ac:dyDescent="0.2">
      <c r="A8" s="6" t="s">
        <v>5</v>
      </c>
      <c r="B8" s="33">
        <v>48391975</v>
      </c>
      <c r="C8" s="33">
        <v>53470674</v>
      </c>
    </row>
    <row r="9" spans="1:3" x14ac:dyDescent="0.2">
      <c r="A9" s="6" t="s">
        <v>107</v>
      </c>
      <c r="B9" s="33">
        <v>35496297</v>
      </c>
      <c r="C9" s="33">
        <v>5056031</v>
      </c>
    </row>
    <row r="10" spans="1:3" x14ac:dyDescent="0.2">
      <c r="A10" s="6" t="s">
        <v>106</v>
      </c>
      <c r="B10" s="33">
        <v>172438508</v>
      </c>
      <c r="C10" s="33">
        <v>141666101</v>
      </c>
    </row>
    <row r="11" spans="1:3" x14ac:dyDescent="0.2">
      <c r="A11" s="7" t="s">
        <v>6</v>
      </c>
      <c r="B11" s="34">
        <f>SUM(B6:B10)</f>
        <v>5770837459</v>
      </c>
      <c r="C11" s="34">
        <f>SUM(C6:C10)</f>
        <v>5995541879</v>
      </c>
    </row>
    <row r="12" spans="1:3" x14ac:dyDescent="0.2">
      <c r="A12" s="7"/>
      <c r="B12" s="35"/>
      <c r="C12" s="35"/>
    </row>
    <row r="13" spans="1:3" x14ac:dyDescent="0.2">
      <c r="A13" s="7" t="s">
        <v>7</v>
      </c>
      <c r="B13" s="36"/>
      <c r="C13" s="36"/>
    </row>
    <row r="14" spans="1:3" x14ac:dyDescent="0.2">
      <c r="A14" s="6" t="s">
        <v>1</v>
      </c>
      <c r="B14" s="33">
        <v>560149463</v>
      </c>
      <c r="C14" s="33">
        <v>435434531</v>
      </c>
    </row>
    <row r="15" spans="1:3" x14ac:dyDescent="0.2">
      <c r="A15" s="6" t="s">
        <v>108</v>
      </c>
      <c r="B15" s="33">
        <v>0</v>
      </c>
      <c r="C15" s="33">
        <v>2231633</v>
      </c>
    </row>
    <row r="16" spans="1:3" x14ac:dyDescent="0.2">
      <c r="A16" s="6" t="s">
        <v>109</v>
      </c>
      <c r="B16" s="33">
        <v>220487144</v>
      </c>
      <c r="C16" s="33">
        <v>157943751</v>
      </c>
    </row>
    <row r="17" spans="1:3" x14ac:dyDescent="0.2">
      <c r="A17" s="6" t="s">
        <v>110</v>
      </c>
      <c r="B17" s="33">
        <v>87009354</v>
      </c>
      <c r="C17" s="33">
        <v>85367796</v>
      </c>
    </row>
    <row r="18" spans="1:3" x14ac:dyDescent="0.2">
      <c r="A18" s="6" t="s">
        <v>8</v>
      </c>
      <c r="B18" s="33">
        <v>1328973000</v>
      </c>
      <c r="C18" s="33">
        <v>1621384000</v>
      </c>
    </row>
    <row r="19" spans="1:3" x14ac:dyDescent="0.2">
      <c r="A19" s="6" t="s">
        <v>9</v>
      </c>
      <c r="B19" s="33">
        <v>1317399999</v>
      </c>
      <c r="C19" s="33">
        <v>546565840</v>
      </c>
    </row>
    <row r="20" spans="1:3" x14ac:dyDescent="0.2">
      <c r="A20" s="8" t="s">
        <v>10</v>
      </c>
      <c r="B20" s="34">
        <f>SUM(B14:B19)</f>
        <v>3514018960</v>
      </c>
      <c r="C20" s="34">
        <f>SUM(C14:C19)</f>
        <v>2848927551</v>
      </c>
    </row>
    <row r="21" spans="1:3" ht="13.5" thickBot="1" x14ac:dyDescent="0.25">
      <c r="A21" s="7" t="s">
        <v>11</v>
      </c>
      <c r="B21" s="37">
        <f>B11+B20</f>
        <v>9284856419</v>
      </c>
      <c r="C21" s="37">
        <f>C11+C20</f>
        <v>8844469430</v>
      </c>
    </row>
    <row r="22" spans="1:3" ht="13.5" thickTop="1" x14ac:dyDescent="0.2">
      <c r="A22" s="5"/>
      <c r="B22" s="36"/>
      <c r="C22" s="36"/>
    </row>
    <row r="23" spans="1:3" x14ac:dyDescent="0.2">
      <c r="A23" s="5" t="s">
        <v>12</v>
      </c>
      <c r="B23" s="36"/>
      <c r="C23" s="36"/>
    </row>
    <row r="24" spans="1:3" x14ac:dyDescent="0.2">
      <c r="A24" s="5" t="s">
        <v>13</v>
      </c>
      <c r="B24" s="36"/>
      <c r="C24" s="36"/>
    </row>
    <row r="25" spans="1:3" x14ac:dyDescent="0.2">
      <c r="A25" s="9" t="s">
        <v>14</v>
      </c>
      <c r="B25" s="38">
        <v>3211941683</v>
      </c>
      <c r="C25" s="38">
        <v>3211941683</v>
      </c>
    </row>
    <row r="26" spans="1:3" x14ac:dyDescent="0.2">
      <c r="A26" s="10" t="s">
        <v>15</v>
      </c>
      <c r="B26" s="39">
        <v>3016438940</v>
      </c>
      <c r="C26" s="39">
        <v>3016438940</v>
      </c>
    </row>
    <row r="27" spans="1:3" collapsed="1" x14ac:dyDescent="0.2">
      <c r="A27" s="10" t="s">
        <v>16</v>
      </c>
      <c r="B27" s="39">
        <v>195502743</v>
      </c>
      <c r="C27" s="39">
        <v>195502743</v>
      </c>
    </row>
    <row r="28" spans="1:3" x14ac:dyDescent="0.2">
      <c r="A28" s="9" t="s">
        <v>17</v>
      </c>
      <c r="B28" s="33">
        <v>31474149</v>
      </c>
      <c r="C28" s="33">
        <v>31474149</v>
      </c>
    </row>
    <row r="29" spans="1:3" x14ac:dyDescent="0.2">
      <c r="A29" s="11" t="s">
        <v>52</v>
      </c>
      <c r="B29" s="33">
        <v>21553537</v>
      </c>
      <c r="C29" s="33">
        <v>21553537</v>
      </c>
    </row>
    <row r="30" spans="1:3" x14ac:dyDescent="0.2">
      <c r="A30" s="9" t="s">
        <v>18</v>
      </c>
      <c r="B30" s="33">
        <v>170143935</v>
      </c>
      <c r="C30" s="33">
        <v>198799898</v>
      </c>
    </row>
    <row r="31" spans="1:3" x14ac:dyDescent="0.2">
      <c r="A31" s="9" t="s">
        <v>19</v>
      </c>
      <c r="B31" s="33">
        <v>4629642821</v>
      </c>
      <c r="C31" s="33">
        <v>4055915983</v>
      </c>
    </row>
    <row r="32" spans="1:3" x14ac:dyDescent="0.2">
      <c r="A32" s="5" t="s">
        <v>20</v>
      </c>
      <c r="B32" s="34">
        <f>B25+SUM(B28:B31)</f>
        <v>8064756125</v>
      </c>
      <c r="C32" s="34">
        <f>C25+SUM(C28:C31)</f>
        <v>7519685250</v>
      </c>
    </row>
    <row r="33" spans="1:3" x14ac:dyDescent="0.2">
      <c r="A33" s="5"/>
      <c r="B33" s="36"/>
      <c r="C33" s="36"/>
    </row>
    <row r="34" spans="1:3" x14ac:dyDescent="0.2">
      <c r="A34" s="5" t="s">
        <v>2</v>
      </c>
      <c r="B34" s="36"/>
      <c r="C34" s="36"/>
    </row>
    <row r="35" spans="1:3" x14ac:dyDescent="0.2">
      <c r="A35" s="5" t="s">
        <v>21</v>
      </c>
      <c r="B35" s="36"/>
      <c r="C35" s="36"/>
    </row>
    <row r="36" spans="1:3" x14ac:dyDescent="0.2">
      <c r="A36" s="9" t="s">
        <v>22</v>
      </c>
      <c r="B36" s="33">
        <v>130135030</v>
      </c>
      <c r="C36" s="33">
        <v>290478567</v>
      </c>
    </row>
    <row r="37" spans="1:3" x14ac:dyDescent="0.2">
      <c r="A37" s="9" t="s">
        <v>111</v>
      </c>
      <c r="B37" s="33">
        <v>910586</v>
      </c>
      <c r="C37" s="33">
        <v>515074</v>
      </c>
    </row>
    <row r="38" spans="1:3" x14ac:dyDescent="0.2">
      <c r="A38" s="9" t="s">
        <v>50</v>
      </c>
      <c r="B38" s="33">
        <v>245823013</v>
      </c>
      <c r="C38" s="33">
        <v>235409546</v>
      </c>
    </row>
    <row r="39" spans="1:3" x14ac:dyDescent="0.2">
      <c r="A39" s="9" t="s">
        <v>53</v>
      </c>
      <c r="B39" s="33">
        <v>72037242</v>
      </c>
      <c r="C39" s="33">
        <v>86067969</v>
      </c>
    </row>
    <row r="40" spans="1:3" x14ac:dyDescent="0.2">
      <c r="A40" s="9" t="s">
        <v>23</v>
      </c>
      <c r="B40" s="33">
        <v>49704071</v>
      </c>
      <c r="C40" s="33">
        <v>66526912</v>
      </c>
    </row>
    <row r="41" spans="1:3" x14ac:dyDescent="0.2">
      <c r="A41" s="9" t="s">
        <v>24</v>
      </c>
      <c r="B41" s="33">
        <v>46102434</v>
      </c>
      <c r="C41" s="33">
        <v>43102434</v>
      </c>
    </row>
    <row r="42" spans="1:3" x14ac:dyDescent="0.2">
      <c r="A42" s="5" t="s">
        <v>25</v>
      </c>
      <c r="B42" s="34">
        <f>SUM(B36:B41)</f>
        <v>544712376</v>
      </c>
      <c r="C42" s="34">
        <f>SUM(C36:C41)</f>
        <v>722100502</v>
      </c>
    </row>
    <row r="43" spans="1:3" x14ac:dyDescent="0.2">
      <c r="A43" s="5"/>
      <c r="B43" s="36"/>
      <c r="C43" s="36"/>
    </row>
    <row r="44" spans="1:3" x14ac:dyDescent="0.2">
      <c r="A44" s="5" t="s">
        <v>26</v>
      </c>
      <c r="B44" s="36"/>
      <c r="C44" s="36"/>
    </row>
    <row r="45" spans="1:3" x14ac:dyDescent="0.2">
      <c r="A45" s="9" t="s">
        <v>27</v>
      </c>
      <c r="B45" s="40">
        <v>283535646</v>
      </c>
      <c r="C45" s="40">
        <v>285020150</v>
      </c>
    </row>
    <row r="46" spans="1:3" x14ac:dyDescent="0.2">
      <c r="A46" s="9" t="s">
        <v>112</v>
      </c>
      <c r="B46" s="40">
        <v>264025</v>
      </c>
      <c r="C46" s="40">
        <v>117721</v>
      </c>
    </row>
    <row r="47" spans="1:3" ht="25.5" x14ac:dyDescent="0.2">
      <c r="A47" s="24" t="s">
        <v>51</v>
      </c>
      <c r="B47" s="40">
        <v>69541135</v>
      </c>
      <c r="C47" s="40">
        <v>57272874</v>
      </c>
    </row>
    <row r="48" spans="1:3" x14ac:dyDescent="0.2">
      <c r="A48" s="9" t="s">
        <v>28</v>
      </c>
      <c r="B48" s="40">
        <v>64273078</v>
      </c>
      <c r="C48" s="40">
        <v>32049397</v>
      </c>
    </row>
    <row r="49" spans="1:3" x14ac:dyDescent="0.2">
      <c r="A49" s="9" t="s">
        <v>54</v>
      </c>
      <c r="B49" s="40">
        <v>89647495</v>
      </c>
      <c r="C49" s="40">
        <v>16228454</v>
      </c>
    </row>
    <row r="50" spans="1:3" x14ac:dyDescent="0.2">
      <c r="A50" s="9" t="s">
        <v>29</v>
      </c>
      <c r="B50" s="40">
        <v>168126539</v>
      </c>
      <c r="C50" s="40">
        <v>211995082</v>
      </c>
    </row>
    <row r="51" spans="1:3" x14ac:dyDescent="0.2">
      <c r="A51" s="5" t="s">
        <v>30</v>
      </c>
      <c r="B51" s="41">
        <f>SUM(B45:B50)</f>
        <v>675387918</v>
      </c>
      <c r="C51" s="41">
        <f>SUM(C45:C50)</f>
        <v>602683678</v>
      </c>
    </row>
    <row r="52" spans="1:3" x14ac:dyDescent="0.2">
      <c r="A52" s="5" t="s">
        <v>31</v>
      </c>
      <c r="B52" s="34">
        <f>B42+B51</f>
        <v>1220100294</v>
      </c>
      <c r="C52" s="34">
        <f>C42+C51</f>
        <v>1324784180</v>
      </c>
    </row>
    <row r="53" spans="1:3" ht="13.5" thickBot="1" x14ac:dyDescent="0.25">
      <c r="A53" s="5" t="s">
        <v>32</v>
      </c>
      <c r="B53" s="37">
        <f>B32+B52</f>
        <v>9284856419</v>
      </c>
      <c r="C53" s="37">
        <f>C32+C52</f>
        <v>8844469430</v>
      </c>
    </row>
    <row r="54" spans="1:3" ht="13.5" thickTop="1" x14ac:dyDescent="0.2">
      <c r="B54" s="59"/>
      <c r="C54" s="59"/>
    </row>
    <row r="55" spans="1:3" x14ac:dyDescent="0.2">
      <c r="B55" s="42"/>
    </row>
    <row r="56" spans="1:3" hidden="1" x14ac:dyDescent="0.2">
      <c r="B56" s="60">
        <f>B53-B21</f>
        <v>0</v>
      </c>
      <c r="C56" s="60">
        <f>C53-C21</f>
        <v>0</v>
      </c>
    </row>
    <row r="57" spans="1:3" x14ac:dyDescent="0.2">
      <c r="A57" s="12"/>
    </row>
    <row r="58" spans="1:3" x14ac:dyDescent="0.2">
      <c r="A58" s="9"/>
      <c r="B58" s="40"/>
      <c r="C58" s="40"/>
    </row>
    <row r="59" spans="1:3" x14ac:dyDescent="0.2">
      <c r="A59" s="9"/>
      <c r="B59" s="40"/>
      <c r="C59" s="40"/>
    </row>
    <row r="60" spans="1:3" x14ac:dyDescent="0.2">
      <c r="A60" s="24"/>
      <c r="B60" s="40"/>
      <c r="C60" s="40"/>
    </row>
    <row r="61" spans="1:3" x14ac:dyDescent="0.2">
      <c r="A61" s="9"/>
      <c r="B61" s="40"/>
      <c r="C61" s="40"/>
    </row>
    <row r="62" spans="1:3" x14ac:dyDescent="0.2">
      <c r="A62" s="9"/>
      <c r="B62" s="40"/>
      <c r="C62" s="40"/>
    </row>
    <row r="63" spans="1:3" x14ac:dyDescent="0.2">
      <c r="A63" s="9"/>
      <c r="B63" s="40"/>
      <c r="C63" s="40"/>
    </row>
    <row r="64" spans="1:3" x14ac:dyDescent="0.2">
      <c r="A64" s="13"/>
    </row>
    <row r="65" spans="1:1" x14ac:dyDescent="0.2">
      <c r="A65" s="12"/>
    </row>
    <row r="66" spans="1:1" x14ac:dyDescent="0.2">
      <c r="A66" s="12"/>
    </row>
    <row r="67" spans="1:1" x14ac:dyDescent="0.2">
      <c r="A67" s="12"/>
    </row>
    <row r="68" spans="1:1" x14ac:dyDescent="0.2">
      <c r="A68" s="12"/>
    </row>
    <row r="69" spans="1:1" x14ac:dyDescent="0.2">
      <c r="A69" s="12"/>
    </row>
    <row r="70" spans="1:1" x14ac:dyDescent="0.2">
      <c r="A70" s="13"/>
    </row>
    <row r="71" spans="1:1" x14ac:dyDescent="0.2">
      <c r="A71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zoomScaleNormal="100" workbookViewId="0">
      <pane ySplit="2" topLeftCell="A3" activePane="bottomLeft" state="frozen"/>
      <selection pane="bottomLeft" activeCell="B3" sqref="B3"/>
    </sheetView>
  </sheetViews>
  <sheetFormatPr defaultColWidth="9.140625" defaultRowHeight="12.75" x14ac:dyDescent="0.2"/>
  <cols>
    <col min="1" max="1" width="35.140625" style="3" bestFit="1" customWidth="1"/>
    <col min="2" max="2" width="13" style="43" bestFit="1" customWidth="1"/>
    <col min="3" max="3" width="16.140625" style="42" bestFit="1" customWidth="1"/>
    <col min="4" max="16384" width="9.140625" style="2"/>
  </cols>
  <sheetData>
    <row r="1" spans="1:3" x14ac:dyDescent="0.2">
      <c r="A1" s="22"/>
      <c r="B1" s="27"/>
      <c r="C1" s="27"/>
    </row>
    <row r="2" spans="1:3" s="1" customFormat="1" ht="46.15" customHeight="1" x14ac:dyDescent="0.25">
      <c r="A2" s="26" t="s">
        <v>104</v>
      </c>
      <c r="B2" s="25" t="s">
        <v>144</v>
      </c>
      <c r="C2" s="25" t="s">
        <v>136</v>
      </c>
    </row>
    <row r="3" spans="1:3" x14ac:dyDescent="0.2">
      <c r="A3" s="4"/>
      <c r="B3" s="28"/>
      <c r="C3" s="29"/>
    </row>
    <row r="4" spans="1:3" x14ac:dyDescent="0.2">
      <c r="A4" s="5" t="s">
        <v>59</v>
      </c>
      <c r="B4" s="30"/>
      <c r="C4" s="31"/>
    </row>
    <row r="5" spans="1:3" x14ac:dyDescent="0.2">
      <c r="A5" s="5" t="s">
        <v>60</v>
      </c>
      <c r="B5" s="30"/>
      <c r="C5" s="32"/>
    </row>
    <row r="6" spans="1:3" x14ac:dyDescent="0.2">
      <c r="A6" s="6" t="s">
        <v>118</v>
      </c>
      <c r="B6" s="33">
        <v>5513330287</v>
      </c>
      <c r="C6" s="33">
        <v>5794727840</v>
      </c>
    </row>
    <row r="7" spans="1:3" ht="25.5" x14ac:dyDescent="0.2">
      <c r="A7" s="6" t="s">
        <v>122</v>
      </c>
      <c r="B7" s="33">
        <v>1180392</v>
      </c>
      <c r="C7" s="33">
        <v>621233</v>
      </c>
    </row>
    <row r="8" spans="1:3" x14ac:dyDescent="0.2">
      <c r="A8" s="6" t="s">
        <v>61</v>
      </c>
      <c r="B8" s="33">
        <v>48391975</v>
      </c>
      <c r="C8" s="33">
        <v>53470674</v>
      </c>
    </row>
    <row r="9" spans="1:3" x14ac:dyDescent="0.2">
      <c r="A9" s="6" t="s">
        <v>114</v>
      </c>
      <c r="B9" s="33">
        <v>35496297</v>
      </c>
      <c r="C9" s="33">
        <v>5056031</v>
      </c>
    </row>
    <row r="10" spans="1:3" x14ac:dyDescent="0.2">
      <c r="A10" s="6" t="s">
        <v>113</v>
      </c>
      <c r="B10" s="33">
        <v>172438508</v>
      </c>
      <c r="C10" s="33">
        <v>141666101</v>
      </c>
    </row>
    <row r="11" spans="1:3" x14ac:dyDescent="0.2">
      <c r="A11" s="7" t="s">
        <v>62</v>
      </c>
      <c r="B11" s="34">
        <f>SUM(B6:B10)</f>
        <v>5770837459</v>
      </c>
      <c r="C11" s="34">
        <f>SUM(C6:C10)</f>
        <v>5995541879</v>
      </c>
    </row>
    <row r="12" spans="1:3" x14ac:dyDescent="0.2">
      <c r="A12" s="7"/>
      <c r="B12" s="35"/>
      <c r="C12" s="35"/>
    </row>
    <row r="13" spans="1:3" x14ac:dyDescent="0.2">
      <c r="A13" s="7" t="s">
        <v>63</v>
      </c>
      <c r="B13" s="36"/>
      <c r="C13" s="36"/>
    </row>
    <row r="14" spans="1:3" x14ac:dyDescent="0.2">
      <c r="A14" s="6" t="s">
        <v>64</v>
      </c>
      <c r="B14" s="33">
        <v>560149463</v>
      </c>
      <c r="C14" s="33">
        <v>435434531</v>
      </c>
    </row>
    <row r="15" spans="1:3" x14ac:dyDescent="0.2">
      <c r="A15" s="6" t="s">
        <v>116</v>
      </c>
      <c r="B15" s="33">
        <v>0</v>
      </c>
      <c r="C15" s="33">
        <v>2231633</v>
      </c>
    </row>
    <row r="16" spans="1:3" x14ac:dyDescent="0.2">
      <c r="A16" s="6" t="s">
        <v>115</v>
      </c>
      <c r="B16" s="33">
        <v>220487144</v>
      </c>
      <c r="C16" s="33">
        <v>157943751</v>
      </c>
    </row>
    <row r="17" spans="1:3" x14ac:dyDescent="0.2">
      <c r="A17" s="6" t="s">
        <v>117</v>
      </c>
      <c r="B17" s="33">
        <v>87009354</v>
      </c>
      <c r="C17" s="33">
        <v>85367796</v>
      </c>
    </row>
    <row r="18" spans="1:3" x14ac:dyDescent="0.2">
      <c r="A18" s="6" t="s">
        <v>65</v>
      </c>
      <c r="B18" s="33">
        <v>1328973000</v>
      </c>
      <c r="C18" s="33">
        <v>1621384000</v>
      </c>
    </row>
    <row r="19" spans="1:3" x14ac:dyDescent="0.2">
      <c r="A19" s="6" t="s">
        <v>66</v>
      </c>
      <c r="B19" s="33">
        <v>1317399999</v>
      </c>
      <c r="C19" s="33">
        <v>546565840</v>
      </c>
    </row>
    <row r="20" spans="1:3" x14ac:dyDescent="0.2">
      <c r="A20" s="8" t="s">
        <v>67</v>
      </c>
      <c r="B20" s="34">
        <f>SUM(B14:B19)</f>
        <v>3514018960</v>
      </c>
      <c r="C20" s="34">
        <f>SUM(C14:C19)</f>
        <v>2848927551</v>
      </c>
    </row>
    <row r="21" spans="1:3" ht="13.5" thickBot="1" x14ac:dyDescent="0.25">
      <c r="A21" s="7" t="s">
        <v>68</v>
      </c>
      <c r="B21" s="37">
        <f>B11+B20</f>
        <v>9284856419</v>
      </c>
      <c r="C21" s="37">
        <f>C11+C20</f>
        <v>8844469430</v>
      </c>
    </row>
    <row r="22" spans="1:3" ht="13.5" thickTop="1" x14ac:dyDescent="0.2">
      <c r="A22" s="5"/>
      <c r="B22" s="36"/>
      <c r="C22" s="36"/>
    </row>
    <row r="23" spans="1:3" x14ac:dyDescent="0.2">
      <c r="A23" s="5" t="s">
        <v>69</v>
      </c>
      <c r="B23" s="36"/>
      <c r="C23" s="36"/>
    </row>
    <row r="24" spans="1:3" x14ac:dyDescent="0.2">
      <c r="A24" s="5" t="s">
        <v>139</v>
      </c>
      <c r="B24" s="36"/>
      <c r="C24" s="36"/>
    </row>
    <row r="25" spans="1:3" x14ac:dyDescent="0.2">
      <c r="A25" s="9" t="s">
        <v>70</v>
      </c>
      <c r="B25" s="38">
        <v>3211941683</v>
      </c>
      <c r="C25" s="38">
        <v>3211941683</v>
      </c>
    </row>
    <row r="26" spans="1:3" x14ac:dyDescent="0.2">
      <c r="A26" s="10" t="s">
        <v>71</v>
      </c>
      <c r="B26" s="39">
        <v>3016438940</v>
      </c>
      <c r="C26" s="39">
        <v>3016438940</v>
      </c>
    </row>
    <row r="27" spans="1:3" collapsed="1" x14ac:dyDescent="0.2">
      <c r="A27" s="10" t="s">
        <v>72</v>
      </c>
      <c r="B27" s="39">
        <v>195502743</v>
      </c>
      <c r="C27" s="39">
        <v>195502743</v>
      </c>
    </row>
    <row r="28" spans="1:3" x14ac:dyDescent="0.2">
      <c r="A28" s="9" t="s">
        <v>73</v>
      </c>
      <c r="B28" s="33">
        <v>31474149</v>
      </c>
      <c r="C28" s="33">
        <v>31474149</v>
      </c>
    </row>
    <row r="29" spans="1:3" x14ac:dyDescent="0.2">
      <c r="A29" s="11" t="s">
        <v>74</v>
      </c>
      <c r="B29" s="33">
        <v>21553537</v>
      </c>
      <c r="C29" s="33">
        <v>21553537</v>
      </c>
    </row>
    <row r="30" spans="1:3" x14ac:dyDescent="0.2">
      <c r="A30" s="9" t="s">
        <v>75</v>
      </c>
      <c r="B30" s="33">
        <v>170143935</v>
      </c>
      <c r="C30" s="33">
        <v>198799898</v>
      </c>
    </row>
    <row r="31" spans="1:3" x14ac:dyDescent="0.2">
      <c r="A31" s="9" t="s">
        <v>76</v>
      </c>
      <c r="B31" s="33">
        <v>4629642821</v>
      </c>
      <c r="C31" s="33">
        <v>4055915983</v>
      </c>
    </row>
    <row r="32" spans="1:3" x14ac:dyDescent="0.2">
      <c r="A32" s="5" t="s">
        <v>129</v>
      </c>
      <c r="B32" s="34">
        <f>B25+SUM(B28:B31)</f>
        <v>8064756125</v>
      </c>
      <c r="C32" s="34">
        <f>C25+SUM(C28:C31)</f>
        <v>7519685250</v>
      </c>
    </row>
    <row r="33" spans="1:3" x14ac:dyDescent="0.2">
      <c r="A33" s="5"/>
      <c r="B33" s="36"/>
      <c r="C33" s="36"/>
    </row>
    <row r="34" spans="1:3" x14ac:dyDescent="0.2">
      <c r="A34" s="5" t="s">
        <v>77</v>
      </c>
      <c r="B34" s="36"/>
      <c r="C34" s="36"/>
    </row>
    <row r="35" spans="1:3" x14ac:dyDescent="0.2">
      <c r="A35" s="5" t="s">
        <v>130</v>
      </c>
      <c r="B35" s="36"/>
      <c r="C35" s="36"/>
    </row>
    <row r="36" spans="1:3" x14ac:dyDescent="0.2">
      <c r="A36" s="9" t="s">
        <v>78</v>
      </c>
      <c r="B36" s="33">
        <v>130135030</v>
      </c>
      <c r="C36" s="33">
        <v>290478567</v>
      </c>
    </row>
    <row r="37" spans="1:3" x14ac:dyDescent="0.2">
      <c r="A37" s="9" t="s">
        <v>119</v>
      </c>
      <c r="B37" s="33">
        <v>910586</v>
      </c>
      <c r="C37" s="33">
        <v>515074</v>
      </c>
    </row>
    <row r="38" spans="1:3" x14ac:dyDescent="0.2">
      <c r="A38" s="9" t="s">
        <v>79</v>
      </c>
      <c r="B38" s="33">
        <v>245823013</v>
      </c>
      <c r="C38" s="33">
        <v>235409546</v>
      </c>
    </row>
    <row r="39" spans="1:3" x14ac:dyDescent="0.2">
      <c r="A39" s="9" t="s">
        <v>80</v>
      </c>
      <c r="B39" s="33">
        <v>72037242</v>
      </c>
      <c r="C39" s="33">
        <v>86067969</v>
      </c>
    </row>
    <row r="40" spans="1:3" x14ac:dyDescent="0.2">
      <c r="A40" s="9" t="s">
        <v>81</v>
      </c>
      <c r="B40" s="33">
        <v>49704071</v>
      </c>
      <c r="C40" s="33">
        <v>66526912</v>
      </c>
    </row>
    <row r="41" spans="1:3" x14ac:dyDescent="0.2">
      <c r="A41" s="9" t="s">
        <v>120</v>
      </c>
      <c r="B41" s="33">
        <v>46102434</v>
      </c>
      <c r="C41" s="33">
        <v>43102434</v>
      </c>
    </row>
    <row r="42" spans="1:3" x14ac:dyDescent="0.2">
      <c r="A42" s="5" t="s">
        <v>132</v>
      </c>
      <c r="B42" s="34">
        <f>SUM(B36:B41)</f>
        <v>544712376</v>
      </c>
      <c r="C42" s="34">
        <f>SUM(C36:C41)</f>
        <v>722100502</v>
      </c>
    </row>
    <row r="43" spans="1:3" x14ac:dyDescent="0.2">
      <c r="A43" s="5"/>
      <c r="B43" s="36"/>
      <c r="C43" s="36"/>
    </row>
    <row r="44" spans="1:3" x14ac:dyDescent="0.2">
      <c r="A44" s="5" t="s">
        <v>82</v>
      </c>
      <c r="B44" s="36"/>
      <c r="C44" s="36"/>
    </row>
    <row r="45" spans="1:3" x14ac:dyDescent="0.2">
      <c r="A45" s="9" t="s">
        <v>121</v>
      </c>
      <c r="B45" s="40">
        <v>283535646</v>
      </c>
      <c r="C45" s="40">
        <v>285020150</v>
      </c>
    </row>
    <row r="46" spans="1:3" x14ac:dyDescent="0.2">
      <c r="A46" s="9" t="s">
        <v>141</v>
      </c>
      <c r="B46" s="40">
        <v>264025</v>
      </c>
      <c r="C46" s="40">
        <v>117721</v>
      </c>
    </row>
    <row r="47" spans="1:3" ht="25.5" x14ac:dyDescent="0.2">
      <c r="A47" s="24" t="s">
        <v>124</v>
      </c>
      <c r="B47" s="40">
        <v>69541135</v>
      </c>
      <c r="C47" s="40">
        <v>57272874</v>
      </c>
    </row>
    <row r="48" spans="1:3" x14ac:dyDescent="0.2">
      <c r="A48" s="9" t="s">
        <v>83</v>
      </c>
      <c r="B48" s="40">
        <v>64273078</v>
      </c>
      <c r="C48" s="40">
        <v>32049397</v>
      </c>
    </row>
    <row r="49" spans="1:3" x14ac:dyDescent="0.2">
      <c r="A49" s="9" t="s">
        <v>84</v>
      </c>
      <c r="B49" s="40">
        <v>89647495</v>
      </c>
      <c r="C49" s="40">
        <v>16228454</v>
      </c>
    </row>
    <row r="50" spans="1:3" x14ac:dyDescent="0.2">
      <c r="A50" s="9" t="s">
        <v>123</v>
      </c>
      <c r="B50" s="40">
        <v>168126539</v>
      </c>
      <c r="C50" s="40">
        <v>211995082</v>
      </c>
    </row>
    <row r="51" spans="1:3" x14ac:dyDescent="0.2">
      <c r="A51" s="5" t="s">
        <v>85</v>
      </c>
      <c r="B51" s="41">
        <f>SUM(B45:B50)</f>
        <v>675387918</v>
      </c>
      <c r="C51" s="41">
        <f>SUM(C45:C50)</f>
        <v>602683678</v>
      </c>
    </row>
    <row r="52" spans="1:3" x14ac:dyDescent="0.2">
      <c r="A52" s="5" t="s">
        <v>86</v>
      </c>
      <c r="B52" s="34">
        <f>B42+B51</f>
        <v>1220100294</v>
      </c>
      <c r="C52" s="34">
        <f>C42+C51</f>
        <v>1324784180</v>
      </c>
    </row>
    <row r="53" spans="1:3" ht="13.5" thickBot="1" x14ac:dyDescent="0.25">
      <c r="A53" s="5" t="s">
        <v>131</v>
      </c>
      <c r="B53" s="37">
        <f>B32+B52</f>
        <v>9284856419</v>
      </c>
      <c r="C53" s="37">
        <f>C32+C52</f>
        <v>8844469430</v>
      </c>
    </row>
    <row r="54" spans="1:3" ht="13.5" thickTop="1" x14ac:dyDescent="0.2">
      <c r="B54" s="59"/>
      <c r="C54" s="59"/>
    </row>
    <row r="55" spans="1:3" x14ac:dyDescent="0.2">
      <c r="B55" s="60"/>
      <c r="C55" s="60"/>
    </row>
    <row r="56" spans="1:3" hidden="1" x14ac:dyDescent="0.2">
      <c r="B56" s="60">
        <f>B53-B21</f>
        <v>0</v>
      </c>
      <c r="C56" s="60">
        <f>C53-C21</f>
        <v>0</v>
      </c>
    </row>
    <row r="57" spans="1:3" x14ac:dyDescent="0.2">
      <c r="A57" s="12"/>
    </row>
    <row r="58" spans="1:3" x14ac:dyDescent="0.2">
      <c r="A58" s="9"/>
      <c r="B58" s="40"/>
      <c r="C58" s="40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4"/>
  <sheetViews>
    <sheetView showGridLines="0" zoomScaleNormal="100" workbookViewId="0">
      <pane ySplit="2" topLeftCell="A3" activePane="bottomLeft" state="frozen"/>
      <selection pane="bottomLeft" activeCell="B30" sqref="B30:C30"/>
    </sheetView>
  </sheetViews>
  <sheetFormatPr defaultColWidth="9.140625" defaultRowHeight="12.75" x14ac:dyDescent="0.2"/>
  <cols>
    <col min="1" max="1" width="34" style="2" bestFit="1" customWidth="1"/>
    <col min="2" max="3" width="14.42578125" style="51" bestFit="1" customWidth="1"/>
    <col min="4" max="16384" width="9.140625" style="2"/>
  </cols>
  <sheetData>
    <row r="1" spans="1:3" x14ac:dyDescent="0.2">
      <c r="A1" s="23"/>
      <c r="B1" s="47"/>
      <c r="C1" s="48"/>
    </row>
    <row r="2" spans="1:3" s="15" customFormat="1" ht="25.5" x14ac:dyDescent="0.25">
      <c r="A2" s="26" t="s">
        <v>104</v>
      </c>
      <c r="B2" s="58" t="s">
        <v>142</v>
      </c>
      <c r="C2" s="58" t="s">
        <v>137</v>
      </c>
    </row>
    <row r="3" spans="1:3" x14ac:dyDescent="0.2">
      <c r="B3" s="49"/>
      <c r="C3" s="49"/>
    </row>
    <row r="4" spans="1:3" x14ac:dyDescent="0.2">
      <c r="A4" s="16" t="s">
        <v>33</v>
      </c>
      <c r="B4" s="50"/>
      <c r="C4" s="50"/>
    </row>
    <row r="5" spans="1:3" x14ac:dyDescent="0.2">
      <c r="A5" s="9" t="s">
        <v>34</v>
      </c>
      <c r="B5" s="52">
        <v>3103149573</v>
      </c>
      <c r="C5" s="52">
        <v>2432279475</v>
      </c>
    </row>
    <row r="6" spans="1:3" x14ac:dyDescent="0.2">
      <c r="A6" s="9" t="s">
        <v>35</v>
      </c>
      <c r="B6" s="52">
        <v>13489781</v>
      </c>
      <c r="C6" s="52">
        <v>13724548</v>
      </c>
    </row>
    <row r="7" spans="1:3" x14ac:dyDescent="0.2">
      <c r="A7" s="17" t="s">
        <v>36</v>
      </c>
      <c r="B7" s="53">
        <f>SUM(B5:B6)</f>
        <v>3116639354</v>
      </c>
      <c r="C7" s="53">
        <f t="shared" ref="C7" si="0">SUM(C5:C6)</f>
        <v>2446004023</v>
      </c>
    </row>
    <row r="8" spans="1:3" x14ac:dyDescent="0.2">
      <c r="A8" s="18"/>
      <c r="B8" s="54"/>
      <c r="C8" s="54"/>
    </row>
    <row r="9" spans="1:3" x14ac:dyDescent="0.2">
      <c r="A9" s="9" t="s">
        <v>37</v>
      </c>
      <c r="B9" s="52">
        <v>87239921</v>
      </c>
      <c r="C9" s="52">
        <v>54167930</v>
      </c>
    </row>
    <row r="10" spans="1:3" x14ac:dyDescent="0.2">
      <c r="A10" s="19"/>
      <c r="B10" s="55"/>
      <c r="C10" s="55"/>
    </row>
    <row r="11" spans="1:3" x14ac:dyDescent="0.2">
      <c r="A11" s="16" t="s">
        <v>38</v>
      </c>
      <c r="B11" s="55"/>
      <c r="C11" s="55"/>
    </row>
    <row r="12" spans="1:3" x14ac:dyDescent="0.2">
      <c r="A12" s="9" t="s">
        <v>55</v>
      </c>
      <c r="B12" s="52">
        <v>-567105361</v>
      </c>
      <c r="C12" s="52">
        <v>-544752111</v>
      </c>
    </row>
    <row r="13" spans="1:3" x14ac:dyDescent="0.2">
      <c r="A13" s="9" t="s">
        <v>39</v>
      </c>
      <c r="B13" s="52">
        <v>-444475509</v>
      </c>
      <c r="C13" s="52">
        <v>-440280607</v>
      </c>
    </row>
    <row r="14" spans="1:3" x14ac:dyDescent="0.2">
      <c r="A14" s="9" t="s">
        <v>40</v>
      </c>
      <c r="B14" s="52">
        <v>-249251484</v>
      </c>
      <c r="C14" s="52">
        <v>-56596319</v>
      </c>
    </row>
    <row r="15" spans="1:3" x14ac:dyDescent="0.2">
      <c r="A15" s="9" t="s">
        <v>41</v>
      </c>
      <c r="B15" s="52">
        <v>-87421268</v>
      </c>
      <c r="C15" s="52">
        <v>-66177703</v>
      </c>
    </row>
    <row r="16" spans="1:3" x14ac:dyDescent="0.2">
      <c r="A16" s="9" t="s">
        <v>42</v>
      </c>
      <c r="B16" s="52">
        <v>-13489781</v>
      </c>
      <c r="C16" s="52">
        <v>-13724548</v>
      </c>
    </row>
    <row r="17" spans="1:3" x14ac:dyDescent="0.2">
      <c r="A17" s="9" t="s">
        <v>43</v>
      </c>
      <c r="B17" s="52">
        <v>-17483880</v>
      </c>
      <c r="C17" s="52">
        <v>-15356809</v>
      </c>
    </row>
    <row r="18" spans="1:3" x14ac:dyDescent="0.2">
      <c r="A18" s="9" t="s">
        <v>44</v>
      </c>
      <c r="B18" s="52">
        <v>-154444876</v>
      </c>
      <c r="C18" s="52">
        <v>-132766256</v>
      </c>
    </row>
    <row r="19" spans="1:3" x14ac:dyDescent="0.2">
      <c r="A19" s="9" t="s">
        <v>45</v>
      </c>
      <c r="B19" s="52">
        <v>-493744850</v>
      </c>
      <c r="C19" s="52">
        <v>-459125682</v>
      </c>
    </row>
    <row r="20" spans="1:3" x14ac:dyDescent="0.2">
      <c r="A20" s="17" t="s">
        <v>46</v>
      </c>
      <c r="B20" s="56">
        <f t="shared" ref="B20" si="1">SUM(B12:B19)</f>
        <v>-2027417009</v>
      </c>
      <c r="C20" s="56">
        <f t="shared" ref="C20" si="2">SUM(C12:C19)</f>
        <v>-1728780035</v>
      </c>
    </row>
    <row r="21" spans="1:3" x14ac:dyDescent="0.2">
      <c r="A21" s="20"/>
      <c r="B21" s="55"/>
      <c r="C21" s="55"/>
    </row>
    <row r="22" spans="1:3" x14ac:dyDescent="0.2">
      <c r="A22" s="17" t="s">
        <v>56</v>
      </c>
      <c r="B22" s="56">
        <f t="shared" ref="B22:C22" si="3">B7+B20+B9</f>
        <v>1176462266</v>
      </c>
      <c r="C22" s="56">
        <f t="shared" si="3"/>
        <v>771391918</v>
      </c>
    </row>
    <row r="23" spans="1:3" x14ac:dyDescent="0.2">
      <c r="A23" s="21"/>
      <c r="B23" s="57"/>
      <c r="C23" s="57"/>
    </row>
    <row r="24" spans="1:3" x14ac:dyDescent="0.2">
      <c r="A24" s="9" t="s">
        <v>47</v>
      </c>
      <c r="B24" s="52">
        <v>-35273000</v>
      </c>
      <c r="C24" s="52">
        <v>-40513514</v>
      </c>
    </row>
    <row r="25" spans="1:3" x14ac:dyDescent="0.2">
      <c r="A25" s="9" t="s">
        <v>48</v>
      </c>
      <c r="B25" s="52">
        <v>61024015</v>
      </c>
      <c r="C25" s="52">
        <v>84530211</v>
      </c>
    </row>
    <row r="26" spans="1:3" x14ac:dyDescent="0.2">
      <c r="A26" s="17" t="s">
        <v>103</v>
      </c>
      <c r="B26" s="56">
        <f t="shared" ref="B26" si="4">SUM(B24:B25)</f>
        <v>25751015</v>
      </c>
      <c r="C26" s="56">
        <f t="shared" ref="C26" si="5">SUM(C24:C25)</f>
        <v>44016697</v>
      </c>
    </row>
    <row r="27" spans="1:3" x14ac:dyDescent="0.2">
      <c r="A27" s="21"/>
      <c r="B27" s="57"/>
      <c r="C27" s="57"/>
    </row>
    <row r="28" spans="1:3" x14ac:dyDescent="0.2">
      <c r="A28" s="17" t="s">
        <v>57</v>
      </c>
      <c r="B28" s="56">
        <f t="shared" ref="B28:C28" si="6">B22+B26</f>
        <v>1202213281</v>
      </c>
      <c r="C28" s="56">
        <f t="shared" si="6"/>
        <v>815408615</v>
      </c>
    </row>
    <row r="29" spans="1:3" x14ac:dyDescent="0.2">
      <c r="A29" s="21"/>
      <c r="B29" s="57"/>
      <c r="C29" s="57"/>
    </row>
    <row r="30" spans="1:3" x14ac:dyDescent="0.2">
      <c r="A30" s="9" t="s">
        <v>49</v>
      </c>
      <c r="B30" s="52">
        <v>-184386570</v>
      </c>
      <c r="C30" s="52">
        <v>-116086386</v>
      </c>
    </row>
    <row r="31" spans="1:3" x14ac:dyDescent="0.2">
      <c r="A31" s="21"/>
      <c r="B31" s="57"/>
      <c r="C31" s="57"/>
    </row>
    <row r="32" spans="1:3" x14ac:dyDescent="0.2">
      <c r="A32" s="17" t="s">
        <v>58</v>
      </c>
      <c r="B32" s="53">
        <f t="shared" ref="B32:C32" si="7">B28+B30</f>
        <v>1017826711</v>
      </c>
      <c r="C32" s="53">
        <f t="shared" si="7"/>
        <v>699322229</v>
      </c>
    </row>
    <row r="33" spans="2:2" x14ac:dyDescent="0.2">
      <c r="B33" s="50"/>
    </row>
    <row r="34" spans="2:2" x14ac:dyDescent="0.2">
      <c r="B34" s="50"/>
    </row>
  </sheetData>
  <pageMargins left="0.7" right="0.7" top="0.75" bottom="0.75" header="0.3" footer="0.3"/>
  <pageSetup paperSize="9" orientation="portrait" r:id="rId1"/>
  <ignoredErrors>
    <ignoredError sqref="C2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4"/>
  <sheetViews>
    <sheetView showGridLines="0" tabSelected="1" zoomScaleNormal="100" workbookViewId="0">
      <pane ySplit="2" topLeftCell="A3" activePane="bottomLeft" state="frozen"/>
      <selection pane="bottomLeft" activeCell="B37" sqref="B37"/>
    </sheetView>
  </sheetViews>
  <sheetFormatPr defaultColWidth="9.140625" defaultRowHeight="12.75" x14ac:dyDescent="0.2"/>
  <cols>
    <col min="1" max="1" width="34.5703125" style="2" bestFit="1" customWidth="1"/>
    <col min="2" max="3" width="14.42578125" style="42" bestFit="1" customWidth="1"/>
    <col min="4" max="16384" width="9.140625" style="2"/>
  </cols>
  <sheetData>
    <row r="1" spans="1:3" x14ac:dyDescent="0.2">
      <c r="A1" s="23"/>
      <c r="B1" s="44"/>
      <c r="C1" s="27"/>
    </row>
    <row r="2" spans="1:3" s="15" customFormat="1" ht="25.5" x14ac:dyDescent="0.25">
      <c r="A2" s="26" t="s">
        <v>104</v>
      </c>
      <c r="B2" s="58" t="s">
        <v>143</v>
      </c>
      <c r="C2" s="58" t="s">
        <v>138</v>
      </c>
    </row>
    <row r="3" spans="1:3" ht="12.6" customHeight="1" x14ac:dyDescent="0.2">
      <c r="B3" s="45"/>
      <c r="C3" s="45"/>
    </row>
    <row r="4" spans="1:3" x14ac:dyDescent="0.2">
      <c r="A4" s="16" t="s">
        <v>125</v>
      </c>
      <c r="B4" s="46"/>
      <c r="C4" s="46"/>
    </row>
    <row r="5" spans="1:3" x14ac:dyDescent="0.2">
      <c r="A5" s="9" t="s">
        <v>133</v>
      </c>
      <c r="B5" s="52">
        <v>3103149573</v>
      </c>
      <c r="C5" s="52">
        <v>2432279475</v>
      </c>
    </row>
    <row r="6" spans="1:3" x14ac:dyDescent="0.2">
      <c r="A6" s="9" t="s">
        <v>134</v>
      </c>
      <c r="B6" s="52">
        <v>13489781</v>
      </c>
      <c r="C6" s="52">
        <v>13724548</v>
      </c>
    </row>
    <row r="7" spans="1:3" x14ac:dyDescent="0.2">
      <c r="A7" s="17" t="s">
        <v>87</v>
      </c>
      <c r="B7" s="53">
        <f>SUM(B5:B6)</f>
        <v>3116639354</v>
      </c>
      <c r="C7" s="53">
        <f t="shared" ref="C7" si="0">SUM(C5:C6)</f>
        <v>2446004023</v>
      </c>
    </row>
    <row r="8" spans="1:3" x14ac:dyDescent="0.2">
      <c r="A8" s="18"/>
      <c r="B8" s="54"/>
      <c r="C8" s="54"/>
    </row>
    <row r="9" spans="1:3" x14ac:dyDescent="0.2">
      <c r="A9" s="9" t="s">
        <v>88</v>
      </c>
      <c r="B9" s="52">
        <v>87239921</v>
      </c>
      <c r="C9" s="52">
        <v>54167930</v>
      </c>
    </row>
    <row r="10" spans="1:3" x14ac:dyDescent="0.2">
      <c r="A10" s="19"/>
      <c r="B10" s="55"/>
      <c r="C10" s="55"/>
    </row>
    <row r="11" spans="1:3" x14ac:dyDescent="0.2">
      <c r="A11" s="16" t="s">
        <v>89</v>
      </c>
      <c r="B11" s="55"/>
      <c r="C11" s="55"/>
    </row>
    <row r="12" spans="1:3" x14ac:dyDescent="0.2">
      <c r="A12" s="9" t="s">
        <v>90</v>
      </c>
      <c r="B12" s="52">
        <v>-567105361</v>
      </c>
      <c r="C12" s="52">
        <v>-544752111</v>
      </c>
    </row>
    <row r="13" spans="1:3" x14ac:dyDescent="0.2">
      <c r="A13" s="9" t="s">
        <v>91</v>
      </c>
      <c r="B13" s="52">
        <v>-444475509</v>
      </c>
      <c r="C13" s="52">
        <v>-440280607</v>
      </c>
    </row>
    <row r="14" spans="1:3" x14ac:dyDescent="0.2">
      <c r="A14" s="9" t="s">
        <v>92</v>
      </c>
      <c r="B14" s="52">
        <v>-249251484</v>
      </c>
      <c r="C14" s="52">
        <v>-56596319</v>
      </c>
    </row>
    <row r="15" spans="1:3" x14ac:dyDescent="0.2">
      <c r="A15" s="9" t="s">
        <v>93</v>
      </c>
      <c r="B15" s="52">
        <v>-87421268</v>
      </c>
      <c r="C15" s="52">
        <v>-66177703</v>
      </c>
    </row>
    <row r="16" spans="1:3" x14ac:dyDescent="0.2">
      <c r="A16" s="9" t="s">
        <v>94</v>
      </c>
      <c r="B16" s="52">
        <v>-13489781</v>
      </c>
      <c r="C16" s="52">
        <v>-13724548</v>
      </c>
    </row>
    <row r="17" spans="1:3" x14ac:dyDescent="0.2">
      <c r="A17" s="9" t="s">
        <v>95</v>
      </c>
      <c r="B17" s="52">
        <v>-17483880</v>
      </c>
      <c r="C17" s="52">
        <v>-15356809</v>
      </c>
    </row>
    <row r="18" spans="1:3" x14ac:dyDescent="0.2">
      <c r="A18" s="9" t="s">
        <v>96</v>
      </c>
      <c r="B18" s="52">
        <v>-154444876</v>
      </c>
      <c r="C18" s="52">
        <v>-132766256</v>
      </c>
    </row>
    <row r="19" spans="1:3" x14ac:dyDescent="0.2">
      <c r="A19" s="9" t="s">
        <v>97</v>
      </c>
      <c r="B19" s="52">
        <v>-493744850</v>
      </c>
      <c r="C19" s="52">
        <v>-459125682</v>
      </c>
    </row>
    <row r="20" spans="1:3" x14ac:dyDescent="0.2">
      <c r="A20" s="17" t="s">
        <v>98</v>
      </c>
      <c r="B20" s="56">
        <f t="shared" ref="B20:C20" si="1">SUM(B12:B19)</f>
        <v>-2027417009</v>
      </c>
      <c r="C20" s="56">
        <f t="shared" si="1"/>
        <v>-1728780035</v>
      </c>
    </row>
    <row r="21" spans="1:3" x14ac:dyDescent="0.2">
      <c r="A21" s="20"/>
      <c r="B21" s="55"/>
      <c r="C21" s="55"/>
    </row>
    <row r="22" spans="1:3" x14ac:dyDescent="0.2">
      <c r="A22" s="17" t="s">
        <v>99</v>
      </c>
      <c r="B22" s="56">
        <f t="shared" ref="B22:C22" si="2">B7+B20+B9</f>
        <v>1176462266</v>
      </c>
      <c r="C22" s="56">
        <f t="shared" si="2"/>
        <v>771391918</v>
      </c>
    </row>
    <row r="23" spans="1:3" x14ac:dyDescent="0.2">
      <c r="A23" s="21"/>
      <c r="B23" s="57"/>
      <c r="C23" s="57"/>
    </row>
    <row r="24" spans="1:3" x14ac:dyDescent="0.2">
      <c r="A24" s="9" t="s">
        <v>126</v>
      </c>
      <c r="B24" s="52">
        <v>-35273000</v>
      </c>
      <c r="C24" s="52">
        <v>-40513514</v>
      </c>
    </row>
    <row r="25" spans="1:3" x14ac:dyDescent="0.2">
      <c r="A25" s="9" t="s">
        <v>127</v>
      </c>
      <c r="B25" s="52">
        <v>61024015</v>
      </c>
      <c r="C25" s="52">
        <v>84530211</v>
      </c>
    </row>
    <row r="26" spans="1:3" x14ac:dyDescent="0.2">
      <c r="A26" s="17" t="s">
        <v>128</v>
      </c>
      <c r="B26" s="56">
        <f t="shared" ref="B26" si="3">SUM(B24:B25)</f>
        <v>25751015</v>
      </c>
      <c r="C26" s="56">
        <f t="shared" ref="C26" si="4">SUM(C24:C25)</f>
        <v>44016697</v>
      </c>
    </row>
    <row r="27" spans="1:3" x14ac:dyDescent="0.2">
      <c r="A27" s="21"/>
      <c r="B27" s="57"/>
      <c r="C27" s="57"/>
    </row>
    <row r="28" spans="1:3" x14ac:dyDescent="0.2">
      <c r="A28" s="17" t="s">
        <v>100</v>
      </c>
      <c r="B28" s="56">
        <f t="shared" ref="B28:C28" si="5">B22+B26</f>
        <v>1202213281</v>
      </c>
      <c r="C28" s="56">
        <f t="shared" si="5"/>
        <v>815408615</v>
      </c>
    </row>
    <row r="29" spans="1:3" x14ac:dyDescent="0.2">
      <c r="A29" s="21"/>
      <c r="B29" s="57"/>
      <c r="C29" s="57"/>
    </row>
    <row r="30" spans="1:3" x14ac:dyDescent="0.2">
      <c r="A30" s="9" t="s">
        <v>101</v>
      </c>
      <c r="B30" s="52">
        <v>-184386570</v>
      </c>
      <c r="C30" s="52">
        <v>-116086386</v>
      </c>
    </row>
    <row r="31" spans="1:3" x14ac:dyDescent="0.2">
      <c r="A31" s="21"/>
      <c r="B31" s="57"/>
      <c r="C31" s="57"/>
    </row>
    <row r="32" spans="1:3" x14ac:dyDescent="0.2">
      <c r="A32" s="17" t="s">
        <v>102</v>
      </c>
      <c r="B32" s="53">
        <f t="shared" ref="B32:C32" si="6">B28+B30</f>
        <v>1017826711</v>
      </c>
      <c r="C32" s="53">
        <f t="shared" si="6"/>
        <v>699322229</v>
      </c>
    </row>
    <row r="33" spans="2:3" x14ac:dyDescent="0.2">
      <c r="B33" s="46"/>
      <c r="C33" s="46"/>
    </row>
    <row r="34" spans="2:3" x14ac:dyDescent="0.2">
      <c r="B34" s="46"/>
    </row>
  </sheetData>
  <pageMargins left="0.7" right="0.7" top="0.75" bottom="0.75" header="0.3" footer="0.3"/>
  <pageSetup paperSize="9" orientation="portrait" r:id="rId1"/>
  <ignoredErrors>
    <ignoredError sqref="C2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BS_RO_31.12.2021</vt:lpstr>
      <vt:lpstr>BS_EN_31.12.2021</vt:lpstr>
      <vt:lpstr>PL_RO_31.12.2021</vt:lpstr>
      <vt:lpstr>PL_EN_31.12.2021</vt:lpstr>
      <vt:lpstr>BS_EN_31.12.2021!Print_Area</vt:lpstr>
      <vt:lpstr>BS_RO_31.12.2021!Print_Area</vt:lpstr>
      <vt:lpstr>PL_EN_31.12.2021!Print_Area</vt:lpstr>
      <vt:lpstr>PL_RO_31.12.2021!Print_Area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2022-02-21T13:54:41Z</dcterms:modified>
</cp:coreProperties>
</file>