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3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25. Raportari Sem I 2020\22. DCRI pentru publicare_13.08.2020\"/>
    </mc:Choice>
  </mc:AlternateContent>
  <xr:revisionPtr revIDLastSave="0" documentId="13_ncr:1_{D01C2AAC-58A5-4677-A29F-75ED797BBC21}" xr6:coauthVersionLast="36" xr6:coauthVersionMax="36" xr10:uidLastSave="{00000000-0000-0000-0000-000000000000}"/>
  <bookViews>
    <workbookView xWindow="0" yWindow="0" windowWidth="11496" windowHeight="8268" xr2:uid="{00000000-000D-0000-FFFF-FFFF00000000}"/>
  </bookViews>
  <sheets>
    <sheet name="BS_RO_30.06.2020" sheetId="2" r:id="rId1"/>
    <sheet name="BS_EN_30.06.2020" sheetId="4" r:id="rId2"/>
    <sheet name="PL_RO_30.06.2020" sheetId="3" r:id="rId3"/>
    <sheet name="PL_EN_30.06.2020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BS_EN_30.06.2020!$A$2:$C$49</definedName>
    <definedName name="_xlnm.Print_Area" localSheetId="0">BS_RO_30.06.2020!$A$2:$C$49</definedName>
    <definedName name="_xlnm.Print_Area" localSheetId="3">PL_EN_30.06.2020!$A$3:$A$32</definedName>
    <definedName name="_xlnm.Print_Area" localSheetId="2">PL_RO_30.06.2020!$A$3:$A$32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" i="5" l="1"/>
  <c r="B26" i="5"/>
  <c r="B22" i="5"/>
  <c r="B28" i="5" s="1"/>
  <c r="B32" i="5" s="1"/>
  <c r="C20" i="5"/>
  <c r="C22" i="5" s="1"/>
  <c r="C28" i="5" s="1"/>
  <c r="C32" i="5" s="1"/>
  <c r="B20" i="5"/>
  <c r="C7" i="5"/>
  <c r="B7" i="5"/>
  <c r="C47" i="4"/>
  <c r="C48" i="4" s="1"/>
  <c r="B47" i="4"/>
  <c r="B48" i="4" s="1"/>
  <c r="C39" i="4"/>
  <c r="B39" i="4"/>
  <c r="C30" i="4"/>
  <c r="B30" i="4"/>
  <c r="C18" i="4"/>
  <c r="C19" i="4" s="1"/>
  <c r="B18" i="4"/>
  <c r="C10" i="4"/>
  <c r="B10" i="4"/>
  <c r="B19" i="4" s="1"/>
  <c r="B49" i="4" l="1"/>
  <c r="C49" i="4"/>
  <c r="C26" i="3"/>
  <c r="B26" i="3"/>
  <c r="C20" i="3"/>
  <c r="B20" i="3"/>
  <c r="C7" i="3"/>
  <c r="B7" i="3"/>
  <c r="B30" i="2"/>
  <c r="C30" i="2"/>
  <c r="C22" i="3" l="1"/>
  <c r="C28" i="3" s="1"/>
  <c r="C32" i="3" s="1"/>
  <c r="B22" i="3"/>
  <c r="B28" i="3" s="1"/>
  <c r="B32" i="3" s="1"/>
  <c r="C47" i="2" l="1"/>
  <c r="B47" i="2"/>
  <c r="C18" i="2"/>
  <c r="B18" i="2"/>
  <c r="C10" i="2" l="1"/>
  <c r="C39" i="2" l="1"/>
  <c r="C48" i="2" l="1"/>
  <c r="B39" i="2"/>
  <c r="B48" i="2" l="1"/>
  <c r="C19" i="2"/>
  <c r="B49" i="2" l="1"/>
  <c r="C49" i="2"/>
  <c r="B10" i="2" l="1"/>
  <c r="B19" i="2" l="1"/>
</calcChain>
</file>

<file path=xl/sharedStrings.xml><?xml version="1.0" encoding="utf-8"?>
<sst xmlns="http://schemas.openxmlformats.org/spreadsheetml/2006/main" count="140" uniqueCount="137">
  <si>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</si>
  <si>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</si>
  <si>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</si>
  <si>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</si>
  <si>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</si>
  <si>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</si>
  <si>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</si>
  <si>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</si>
  <si>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Creante comerciale si alte creante</t>
  </si>
  <si>
    <t>Plati efectuate in avans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</si>
  <si>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</si>
  <si>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</si>
  <si>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</si>
  <si>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</si>
  <si>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</si>
  <si>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</si>
  <si>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</si>
  <si>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</si>
  <si>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</si>
  <si>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</si>
  <si>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</si>
  <si>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</si>
  <si>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</si>
  <si>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</si>
  <si>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</si>
  <si>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</si>
  <si>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</si>
  <si>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</si>
  <si>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</si>
  <si>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</si>
  <si>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</si>
  <si>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</si>
  <si>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</si>
  <si>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</si>
  <si>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</si>
  <si>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</si>
  <si>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</si>
  <si>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</si>
  <si>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</si>
  <si>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</si>
  <si>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</si>
  <si>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</si>
  <si>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</si>
  <si>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</si>
  <si>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</si>
  <si>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</si>
  <si>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</si>
  <si>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</si>
  <si>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</si>
  <si>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</si>
  <si>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</si>
  <si>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</si>
  <si>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Imobilizari financiare</t>
  </si>
  <si>
    <t>Investitii financiare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</si>
  <si>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</si>
  <si>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</si>
  <si>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</si>
  <si>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</si>
  <si>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</si>
  <si>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</si>
  <si>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</si>
  <si>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</si>
  <si>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</si>
  <si>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31 decembrie
 2019
(auditat)</t>
  </si>
  <si>
    <t>Assets</t>
  </si>
  <si>
    <t>Non-current assets</t>
  </si>
  <si>
    <t>Tangible assets</t>
  </si>
  <si>
    <t>Intangible assets</t>
  </si>
  <si>
    <t>Financial assets</t>
  </si>
  <si>
    <t>Financial investments</t>
  </si>
  <si>
    <t>Total non-current assets</t>
  </si>
  <si>
    <t>Current assets</t>
  </si>
  <si>
    <t>Inventories</t>
  </si>
  <si>
    <t>Trade receivables and other receivables</t>
  </si>
  <si>
    <t>Payments made in advance</t>
  </si>
  <si>
    <t>Bank deposits</t>
  </si>
  <si>
    <t>Cash and cash equivalents</t>
  </si>
  <si>
    <t>Total current assets</t>
  </si>
  <si>
    <t>Total assets</t>
  </si>
  <si>
    <t>Equity and liabilities</t>
  </si>
  <si>
    <t>Equities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</si>
  <si>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</si>
  <si>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</si>
  <si>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</si>
  <si>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</si>
  <si>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</si>
  <si>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</si>
  <si>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</si>
  <si>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Total own equity</t>
  </si>
  <si>
    <t>Liabilities</t>
  </si>
  <si>
    <t>Long term liabilities</t>
  </si>
  <si>
    <t>Long term borrowings</t>
  </si>
  <si>
    <t>Provisions for risks and expenses</t>
  </si>
  <si>
    <t>Deferred revenues</t>
  </si>
  <si>
    <t>Deferred tax liability</t>
  </si>
  <si>
    <t>Obligations regarding employees benefits</t>
  </si>
  <si>
    <t>Total long term liabilities</t>
  </si>
  <si>
    <t>Current liabilities</t>
  </si>
  <si>
    <t>Accounts payable and other liabilities</t>
  </si>
  <si>
    <t>The current share of provisions for risks and expenses</t>
  </si>
  <si>
    <t>Current tax liability</t>
  </si>
  <si>
    <t xml:space="preserve">Deferred revenues </t>
  </si>
  <si>
    <t>Current portion of long-term loans</t>
  </si>
  <si>
    <t>Total current liabilities</t>
  </si>
  <si>
    <t>Total liabilities</t>
  </si>
  <si>
    <t>Total equities and liabilities</t>
  </si>
  <si>
    <t>Incomes</t>
  </si>
  <si>
    <t>Proceeds from the sale of electric power</t>
  </si>
  <si>
    <t>Proceeds from electric power transmission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</si>
  <si>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</si>
  <si>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</si>
  <si>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</si>
  <si>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</si>
  <si>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</si>
  <si>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</si>
  <si>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</si>
  <si>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</si>
  <si>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</si>
  <si>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</si>
  <si>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</si>
  <si>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</si>
  <si>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</si>
  <si>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Financial expenses</t>
  </si>
  <si>
    <t>Financial revenues</t>
  </si>
  <si>
    <t>Net financial result</t>
  </si>
  <si>
    <t>Profit before income tax</t>
  </si>
  <si>
    <t>Net income tax expense</t>
  </si>
  <si>
    <t>Profit for the period</t>
  </si>
  <si>
    <t>Rezultat financiar</t>
  </si>
  <si>
    <t>[RON]</t>
  </si>
  <si>
    <t>December 31,
 2019
(audited)</t>
  </si>
  <si>
    <t>30 iunie
2020
(revizuit)</t>
  </si>
  <si>
    <t>June 30, 
2020
(reviewed)</t>
  </si>
  <si>
    <t>Perioada de 6 luni incheiata la 
30 iunie 2019
(revizuit)</t>
  </si>
  <si>
    <t>Perioada de 6 luni incheiata la 
30 iunie 2020
(revizuit)</t>
  </si>
  <si>
    <t>6 months period ended on 
June 30, 2019
(reviewed)</t>
  </si>
  <si>
    <t>6 months period ended on 
June 30, 2020
(reviewed)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</si>
</sst>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_-* #,##0.00\ _R_O_N_-;\-* #,##0.00\ _R_O_N_-;_-* &quot;-&quot;??\ _R_O_N_-;_-@_-"/>
    <numFmt numFmtId="165" formatCode="_(* #,##0_);_(* \(#,##0\);_(* &quot;-&quot;??_);_(@_)"/>
    <numFmt numFmtId="166" formatCode="0.0%"/>
    <numFmt numFmtId="167" formatCode="_-* #,##0.00\ _l_e_i_-;\-* #,##0.00\ _l_e_i_-;_-* &quot;-&quot;??\ _l_e_i_-;_-@_-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</cellStyleXfs>
  <cellXfs count="59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5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5" fontId="7" fillId="0" borderId="0" xfId="2" applyNumberFormat="1" applyFont="1" applyFill="1" applyAlignment="1"/>
    <xf numFmtId="0" fontId="7" fillId="0" borderId="0" xfId="1" applyFont="1" applyFill="1" applyAlignment="1"/>
    <xf numFmtId="165" fontId="7" fillId="0" borderId="0" xfId="1" applyNumberFormat="1" applyFont="1" applyFill="1" applyAlignment="1"/>
    <xf numFmtId="166" fontId="5" fillId="0" borderId="0" xfId="4" applyNumberFormat="1" applyFont="1" applyFill="1" applyAlignment="1">
      <alignment horizontal="center" vertical="center" wrapText="1"/>
    </xf>
    <xf numFmtId="166" fontId="5" fillId="0" borderId="0" xfId="4" applyNumberFormat="1" applyFont="1" applyFill="1" applyAlignment="1">
      <alignment horizontal="center" vertical="center"/>
    </xf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5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7" fillId="0" borderId="0" xfId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5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3" fontId="6" fillId="0" borderId="0" xfId="3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165" fontId="12" fillId="0" borderId="0" xfId="3" applyNumberFormat="1" applyFont="1" applyFill="1" applyAlignment="1">
      <alignment horizontal="right"/>
    </xf>
    <xf numFmtId="165" fontId="6" fillId="0" borderId="0" xfId="3" applyNumberFormat="1" applyFont="1" applyFill="1" applyAlignment="1">
      <alignment horizontal="right"/>
    </xf>
    <xf numFmtId="0" fontId="7" fillId="0" borderId="0" xfId="1" applyNumberFormat="1" applyFont="1"/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  <xf numFmtId="49" fontId="7" fillId="0" borderId="0" xfId="1" applyNumberFormat="1" applyFont="1"/>
  </cellXfs>
  <cellStyles count="11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7"/>
  <sheetViews>
    <sheetView showGridLines="0" tabSelected="1" zoomScaleNormal="100" workbookViewId="0">
      <pane ySplit="2" topLeftCell="A3" activePane="bottomLeft" state="frozen"/>
      <selection pane="bottomLeft"/>
    </sheetView>
  </sheetViews>
  <sheetFormatPr defaultColWidth="9.109375" defaultRowHeight="13.2" x14ac:dyDescent="0.25"/>
  <cols>
    <col min="1" max="1" width="40.109375" style="3" bestFit="1" customWidth="1"/>
    <col min="2" max="2" width="13" style="48" bestFit="1" customWidth="1"/>
    <col min="3" max="3" width="13" style="47" bestFit="1" customWidth="1"/>
    <col min="4" max="4" width="8.5546875" style="2" bestFit="1" customWidth="1"/>
    <col min="5" max="16384" width="9.109375" style="2"/>
  </cols>
  <sheetData>
    <row r="1" spans="1:4" x14ac:dyDescent="0.25">
      <c r="A1" s="24"/>
      <c r="B1" s="31"/>
      <c r="C1" s="31"/>
    </row>
    <row r="2" spans="1:4" s="1" customFormat="1" ht="46.2" customHeight="1" x14ac:dyDescent="0.3">
      <c r="A2" s="30" t="s">
        <v>129</v>
      </c>
      <c r="B2" s="29" t="s">
        <v>131</v>
      </c>
      <c r="C2" s="29" t="s">
        <v>63</v>
      </c>
    </row>
    <row r="3" spans="1:4" x14ac:dyDescent="0.25">
      <c r="A3" s="4"/>
      <c r="B3" s="32"/>
      <c r="C3" s="33"/>
    </row>
    <row r="4" spans="1:4" x14ac:dyDescent="0.25">
      <c r="A4" s="5" t="s">
        <v>0</v>
      </c>
      <c r="B4" s="34"/>
      <c r="C4" s="35"/>
    </row>
    <row r="5" spans="1:4" x14ac:dyDescent="0.25">
      <c r="A5" s="5" t="s">
        <v>3</v>
      </c>
      <c r="B5" s="34"/>
      <c r="C5" s="36"/>
    </row>
    <row r="6" spans="1:4" x14ac:dyDescent="0.25">
      <c r="A6" s="6" t="s">
        <v>4</v>
      </c>
      <c r="B6" s="37">
        <v>5988509975</v>
      </c>
      <c r="C6" s="37">
        <v>6201492171</v>
      </c>
      <c r="D6" s="51"/>
    </row>
    <row r="7" spans="1:4" x14ac:dyDescent="0.25">
      <c r="A7" s="6" t="s">
        <v>5</v>
      </c>
      <c r="B7" s="37">
        <v>57592980</v>
      </c>
      <c r="C7" s="37">
        <v>60761185</v>
      </c>
    </row>
    <row r="8" spans="1:4" x14ac:dyDescent="0.25">
      <c r="A8" s="6" t="s">
        <v>52</v>
      </c>
      <c r="B8" s="37">
        <v>6506031</v>
      </c>
      <c r="C8" s="37">
        <v>42836031</v>
      </c>
    </row>
    <row r="9" spans="1:4" x14ac:dyDescent="0.25">
      <c r="A9" s="6" t="s">
        <v>53</v>
      </c>
      <c r="B9" s="37">
        <v>0</v>
      </c>
      <c r="C9" s="37">
        <v>0</v>
      </c>
    </row>
    <row r="10" spans="1:4" x14ac:dyDescent="0.25">
      <c r="A10" s="7" t="s">
        <v>6</v>
      </c>
      <c r="B10" s="38">
        <f>SUM(B6:B9)</f>
        <v>6052608986</v>
      </c>
      <c r="C10" s="38">
        <f>SUM(C6:C9)</f>
        <v>6305089387</v>
      </c>
    </row>
    <row r="11" spans="1:4" x14ac:dyDescent="0.25">
      <c r="A11" s="7"/>
      <c r="B11" s="39"/>
      <c r="C11" s="39"/>
    </row>
    <row r="12" spans="1:4" x14ac:dyDescent="0.25">
      <c r="A12" s="7" t="s">
        <v>7</v>
      </c>
      <c r="B12" s="40"/>
      <c r="C12" s="40"/>
    </row>
    <row r="13" spans="1:4" x14ac:dyDescent="0.25">
      <c r="A13" s="6" t="s">
        <v>1</v>
      </c>
      <c r="B13" s="37">
        <v>382626226</v>
      </c>
      <c r="C13" s="37">
        <v>405156231</v>
      </c>
    </row>
    <row r="14" spans="1:4" x14ac:dyDescent="0.25">
      <c r="A14" s="6" t="s">
        <v>8</v>
      </c>
      <c r="B14" s="37">
        <v>159288129</v>
      </c>
      <c r="C14" s="37">
        <v>216728004</v>
      </c>
      <c r="D14" s="27"/>
    </row>
    <row r="15" spans="1:4" x14ac:dyDescent="0.25">
      <c r="A15" s="6" t="s">
        <v>9</v>
      </c>
      <c r="B15" s="37">
        <v>55561951</v>
      </c>
      <c r="C15" s="37">
        <v>31416822</v>
      </c>
      <c r="D15" s="27"/>
    </row>
    <row r="16" spans="1:4" x14ac:dyDescent="0.25">
      <c r="A16" s="6" t="s">
        <v>10</v>
      </c>
      <c r="B16" s="37">
        <v>769769000</v>
      </c>
      <c r="C16" s="37">
        <v>58879494</v>
      </c>
      <c r="D16" s="27"/>
    </row>
    <row r="17" spans="1:4" x14ac:dyDescent="0.25">
      <c r="A17" s="6" t="s">
        <v>11</v>
      </c>
      <c r="B17" s="37">
        <v>1088082378</v>
      </c>
      <c r="C17" s="37">
        <v>1793501617</v>
      </c>
      <c r="D17" s="15"/>
    </row>
    <row r="18" spans="1:4" x14ac:dyDescent="0.25">
      <c r="A18" s="8" t="s">
        <v>12</v>
      </c>
      <c r="B18" s="38">
        <f>SUM(B13:B17)</f>
        <v>2455327684</v>
      </c>
      <c r="C18" s="38">
        <f>SUM(C13:C17)</f>
        <v>2505682168</v>
      </c>
      <c r="D18" s="27"/>
    </row>
    <row r="19" spans="1:4" ht="13.8" thickBot="1" x14ac:dyDescent="0.3">
      <c r="A19" s="7" t="s">
        <v>13</v>
      </c>
      <c r="B19" s="41">
        <f>B10+B18</f>
        <v>8507936670</v>
      </c>
      <c r="C19" s="41">
        <f>C10+C18</f>
        <v>8810771555</v>
      </c>
      <c r="D19" s="27"/>
    </row>
    <row r="20" spans="1:4" ht="13.8" thickTop="1" x14ac:dyDescent="0.25">
      <c r="A20" s="5"/>
      <c r="B20" s="40"/>
      <c r="C20" s="40"/>
      <c r="D20" s="27"/>
    </row>
    <row r="21" spans="1:4" x14ac:dyDescent="0.25">
      <c r="A21" s="5" t="s">
        <v>14</v>
      </c>
      <c r="B21" s="40"/>
      <c r="C21" s="40"/>
      <c r="D21" s="27"/>
    </row>
    <row r="22" spans="1:4" x14ac:dyDescent="0.25">
      <c r="A22" s="5" t="s">
        <v>15</v>
      </c>
      <c r="B22" s="40"/>
      <c r="C22" s="40"/>
      <c r="D22" s="27"/>
    </row>
    <row r="23" spans="1:4" x14ac:dyDescent="0.25">
      <c r="A23" s="9" t="s">
        <v>16</v>
      </c>
      <c r="B23" s="42">
        <v>3210641253</v>
      </c>
      <c r="C23" s="42">
        <v>3210641253</v>
      </c>
      <c r="D23" s="27"/>
    </row>
    <row r="24" spans="1:4" x14ac:dyDescent="0.25">
      <c r="A24" s="10" t="s">
        <v>17</v>
      </c>
      <c r="B24" s="43">
        <v>3015138510</v>
      </c>
      <c r="C24" s="43">
        <v>3015138510</v>
      </c>
      <c r="D24" s="27"/>
    </row>
    <row r="25" spans="1:4" collapsed="1" x14ac:dyDescent="0.25">
      <c r="A25" s="10" t="s">
        <v>18</v>
      </c>
      <c r="B25" s="43">
        <v>195502743</v>
      </c>
      <c r="C25" s="43">
        <v>195502743</v>
      </c>
      <c r="D25" s="27"/>
    </row>
    <row r="26" spans="1:4" x14ac:dyDescent="0.25">
      <c r="A26" s="9" t="s">
        <v>19</v>
      </c>
      <c r="B26" s="37">
        <v>31474149</v>
      </c>
      <c r="C26" s="37">
        <v>31474149</v>
      </c>
      <c r="D26" s="27"/>
    </row>
    <row r="27" spans="1:4" x14ac:dyDescent="0.25">
      <c r="A27" s="11" t="s">
        <v>56</v>
      </c>
      <c r="B27" s="37">
        <v>21553548</v>
      </c>
      <c r="C27" s="37">
        <v>21553548</v>
      </c>
      <c r="D27" s="27"/>
    </row>
    <row r="28" spans="1:4" x14ac:dyDescent="0.25">
      <c r="A28" s="9" t="s">
        <v>20</v>
      </c>
      <c r="B28" s="37">
        <v>1820339902</v>
      </c>
      <c r="C28" s="37">
        <v>1820339902</v>
      </c>
      <c r="D28" s="27"/>
    </row>
    <row r="29" spans="1:4" x14ac:dyDescent="0.25">
      <c r="A29" s="9" t="s">
        <v>21</v>
      </c>
      <c r="B29" s="37">
        <v>2090305899</v>
      </c>
      <c r="C29" s="37">
        <v>2250680741</v>
      </c>
      <c r="D29" s="27"/>
    </row>
    <row r="30" spans="1:4" x14ac:dyDescent="0.25">
      <c r="A30" s="5" t="s">
        <v>22</v>
      </c>
      <c r="B30" s="38">
        <f>B23+SUM(B26:B29)</f>
        <v>7174314751</v>
      </c>
      <c r="C30" s="38">
        <f>C23+SUM(C26:C29)</f>
        <v>7334689593</v>
      </c>
      <c r="D30" s="27"/>
    </row>
    <row r="31" spans="1:4" x14ac:dyDescent="0.25">
      <c r="A31" s="5"/>
      <c r="B31" s="40"/>
      <c r="C31" s="40"/>
      <c r="D31" s="27"/>
    </row>
    <row r="32" spans="1:4" x14ac:dyDescent="0.25">
      <c r="A32" s="5" t="s">
        <v>2</v>
      </c>
      <c r="B32" s="40"/>
      <c r="C32" s="40"/>
      <c r="D32" s="27"/>
    </row>
    <row r="33" spans="1:4" x14ac:dyDescent="0.25">
      <c r="A33" s="5" t="s">
        <v>23</v>
      </c>
      <c r="B33" s="40"/>
      <c r="C33" s="40"/>
      <c r="D33" s="27"/>
    </row>
    <row r="34" spans="1:4" x14ac:dyDescent="0.25">
      <c r="A34" s="9" t="s">
        <v>24</v>
      </c>
      <c r="B34" s="37">
        <v>396048119</v>
      </c>
      <c r="C34" s="37">
        <v>499908597</v>
      </c>
      <c r="D34" s="27"/>
    </row>
    <row r="35" spans="1:4" x14ac:dyDescent="0.25">
      <c r="A35" s="9" t="s">
        <v>54</v>
      </c>
      <c r="B35" s="37">
        <v>220698799</v>
      </c>
      <c r="C35" s="37">
        <v>213470997</v>
      </c>
      <c r="D35" s="27"/>
    </row>
    <row r="36" spans="1:4" x14ac:dyDescent="0.25">
      <c r="A36" s="9" t="s">
        <v>57</v>
      </c>
      <c r="B36" s="37">
        <v>93240300</v>
      </c>
      <c r="C36" s="37">
        <v>100412631</v>
      </c>
      <c r="D36" s="27"/>
    </row>
    <row r="37" spans="1:4" x14ac:dyDescent="0.25">
      <c r="A37" s="9" t="s">
        <v>25</v>
      </c>
      <c r="B37" s="37">
        <v>80800750</v>
      </c>
      <c r="C37" s="37">
        <v>80743008</v>
      </c>
      <c r="D37" s="27"/>
    </row>
    <row r="38" spans="1:4" x14ac:dyDescent="0.25">
      <c r="A38" s="9" t="s">
        <v>26</v>
      </c>
      <c r="B38" s="37">
        <v>41621644</v>
      </c>
      <c r="C38" s="37">
        <v>41621644</v>
      </c>
      <c r="D38" s="27"/>
    </row>
    <row r="39" spans="1:4" x14ac:dyDescent="0.25">
      <c r="A39" s="5" t="s">
        <v>27</v>
      </c>
      <c r="B39" s="38">
        <f>SUM(B34:B38)</f>
        <v>832409612</v>
      </c>
      <c r="C39" s="38">
        <f>SUM(C34:C38)</f>
        <v>936156877</v>
      </c>
      <c r="D39" s="27"/>
    </row>
    <row r="40" spans="1:4" x14ac:dyDescent="0.25">
      <c r="A40" s="5"/>
      <c r="B40" s="40"/>
      <c r="C40" s="40"/>
      <c r="D40" s="27"/>
    </row>
    <row r="41" spans="1:4" x14ac:dyDescent="0.25">
      <c r="A41" s="5" t="s">
        <v>28</v>
      </c>
      <c r="B41" s="40"/>
      <c r="C41" s="40"/>
      <c r="D41" s="27"/>
    </row>
    <row r="42" spans="1:4" x14ac:dyDescent="0.25">
      <c r="A42" s="9" t="s">
        <v>29</v>
      </c>
      <c r="B42" s="44">
        <v>177033761</v>
      </c>
      <c r="C42" s="44">
        <v>220398362</v>
      </c>
      <c r="D42" s="27"/>
    </row>
    <row r="43" spans="1:4" ht="26.4" x14ac:dyDescent="0.25">
      <c r="A43" s="26" t="s">
        <v>55</v>
      </c>
      <c r="B43" s="44">
        <v>58601747</v>
      </c>
      <c r="C43" s="44">
        <v>65442649</v>
      </c>
      <c r="D43" s="15"/>
    </row>
    <row r="44" spans="1:4" x14ac:dyDescent="0.25">
      <c r="A44" s="9" t="s">
        <v>30</v>
      </c>
      <c r="B44" s="44">
        <v>21331511</v>
      </c>
      <c r="C44" s="44">
        <v>13329182</v>
      </c>
      <c r="D44" s="28"/>
    </row>
    <row r="45" spans="1:4" x14ac:dyDescent="0.25">
      <c r="A45" s="9" t="s">
        <v>58</v>
      </c>
      <c r="B45" s="44">
        <v>31825262</v>
      </c>
      <c r="C45" s="44">
        <v>27863600</v>
      </c>
    </row>
    <row r="46" spans="1:4" x14ac:dyDescent="0.25">
      <c r="A46" s="9" t="s">
        <v>31</v>
      </c>
      <c r="B46" s="44">
        <v>212420026</v>
      </c>
      <c r="C46" s="44">
        <v>212891292</v>
      </c>
      <c r="D46" s="16"/>
    </row>
    <row r="47" spans="1:4" x14ac:dyDescent="0.25">
      <c r="A47" s="5" t="s">
        <v>32</v>
      </c>
      <c r="B47" s="45">
        <f>SUM(B42:B46)</f>
        <v>501212307</v>
      </c>
      <c r="C47" s="45">
        <f>SUM(C42:C46)</f>
        <v>539925085</v>
      </c>
    </row>
    <row r="48" spans="1:4" x14ac:dyDescent="0.25">
      <c r="A48" s="5" t="s">
        <v>33</v>
      </c>
      <c r="B48" s="38">
        <f>B39+B47</f>
        <v>1333621919</v>
      </c>
      <c r="C48" s="38">
        <f>C39+C47</f>
        <v>1476081962</v>
      </c>
    </row>
    <row r="49" spans="1:3" ht="13.8" thickBot="1" x14ac:dyDescent="0.3">
      <c r="A49" s="5" t="s">
        <v>34</v>
      </c>
      <c r="B49" s="41">
        <f>B30+B48</f>
        <v>8507936670</v>
      </c>
      <c r="C49" s="41">
        <f>C30+C48</f>
        <v>8810771555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7"/>
  <sheetViews>
    <sheetView showGridLines="0" zoomScaleNormal="100" workbookViewId="0">
      <pane ySplit="2" topLeftCell="A3" activePane="bottomLeft" state="frozen"/>
      <selection pane="bottomLeft"/>
    </sheetView>
  </sheetViews>
  <sheetFormatPr defaultColWidth="9.109375" defaultRowHeight="13.2" x14ac:dyDescent="0.25"/>
  <cols>
    <col min="1" max="1" width="35.109375" style="3" bestFit="1" customWidth="1"/>
    <col min="2" max="2" width="13" style="48" bestFit="1" customWidth="1"/>
    <col min="3" max="3" width="13" style="47" bestFit="1" customWidth="1"/>
    <col min="4" max="4" width="8.109375" style="2" bestFit="1" customWidth="1"/>
    <col min="5" max="16384" width="9.109375" style="2"/>
  </cols>
  <sheetData>
    <row r="1" spans="1:5" x14ac:dyDescent="0.25">
      <c r="A1" s="24"/>
      <c r="B1" s="31"/>
      <c r="C1" s="31"/>
    </row>
    <row r="2" spans="1:5" s="1" customFormat="1" ht="46.2" customHeight="1" x14ac:dyDescent="0.3">
      <c r="A2" s="30" t="s">
        <v>129</v>
      </c>
      <c r="B2" s="29" t="s">
        <v>132</v>
      </c>
      <c r="C2" s="29" t="s">
        <v>130</v>
      </c>
    </row>
    <row r="3" spans="1:5" x14ac:dyDescent="0.25">
      <c r="A3" s="4"/>
      <c r="B3" s="32"/>
      <c r="C3" s="33"/>
    </row>
    <row r="4" spans="1:5" x14ac:dyDescent="0.25">
      <c r="A4" s="5" t="s">
        <v>64</v>
      </c>
      <c r="B4" s="34"/>
      <c r="C4" s="35"/>
    </row>
    <row r="5" spans="1:5" x14ac:dyDescent="0.25">
      <c r="A5" s="5" t="s">
        <v>65</v>
      </c>
      <c r="B5" s="34"/>
      <c r="C5" s="36"/>
    </row>
    <row r="6" spans="1:5" x14ac:dyDescent="0.25">
      <c r="A6" s="6" t="s">
        <v>66</v>
      </c>
      <c r="B6" s="37">
        <v>5988509975</v>
      </c>
      <c r="C6" s="37">
        <v>6201492171</v>
      </c>
    </row>
    <row r="7" spans="1:5" x14ac:dyDescent="0.25">
      <c r="A7" s="6" t="s">
        <v>67</v>
      </c>
      <c r="B7" s="37">
        <v>57592980</v>
      </c>
      <c r="C7" s="37">
        <v>60761185</v>
      </c>
    </row>
    <row r="8" spans="1:5" x14ac:dyDescent="0.25">
      <c r="A8" s="6" t="s">
        <v>68</v>
      </c>
      <c r="B8" s="37">
        <v>6506031</v>
      </c>
      <c r="C8" s="37">
        <v>42836031</v>
      </c>
    </row>
    <row r="9" spans="1:5" x14ac:dyDescent="0.25">
      <c r="A9" s="6" t="s">
        <v>69</v>
      </c>
      <c r="B9" s="37">
        <v>0</v>
      </c>
      <c r="C9" s="37">
        <v>0</v>
      </c>
    </row>
    <row r="10" spans="1:5" x14ac:dyDescent="0.25">
      <c r="A10" s="7" t="s">
        <v>70</v>
      </c>
      <c r="B10" s="38">
        <f>SUM(B6:B9)</f>
        <v>6052608986</v>
      </c>
      <c r="C10" s="38">
        <f>SUM(C6:C9)</f>
        <v>6305089387</v>
      </c>
    </row>
    <row r="11" spans="1:5" x14ac:dyDescent="0.25">
      <c r="A11" s="7"/>
      <c r="B11" s="39"/>
      <c r="C11" s="39"/>
    </row>
    <row r="12" spans="1:5" x14ac:dyDescent="0.25">
      <c r="A12" s="7" t="s">
        <v>71</v>
      </c>
      <c r="B12" s="40"/>
      <c r="C12" s="40"/>
    </row>
    <row r="13" spans="1:5" x14ac:dyDescent="0.25">
      <c r="A13" s="6" t="s">
        <v>72</v>
      </c>
      <c r="B13" s="37">
        <v>382626226</v>
      </c>
      <c r="C13" s="37">
        <v>405156231</v>
      </c>
    </row>
    <row r="14" spans="1:5" x14ac:dyDescent="0.25">
      <c r="A14" s="6" t="s">
        <v>73</v>
      </c>
      <c r="B14" s="37">
        <v>159288129</v>
      </c>
      <c r="C14" s="37">
        <v>216728004</v>
      </c>
      <c r="D14" s="27"/>
    </row>
    <row r="15" spans="1:5" x14ac:dyDescent="0.25">
      <c r="A15" s="6" t="s">
        <v>74</v>
      </c>
      <c r="B15" s="37">
        <v>55561951</v>
      </c>
      <c r="C15" s="37">
        <v>31416822</v>
      </c>
      <c r="D15" s="27"/>
      <c r="E15" s="58"/>
    </row>
    <row r="16" spans="1:5" x14ac:dyDescent="0.25">
      <c r="A16" s="6" t="s">
        <v>75</v>
      </c>
      <c r="B16" s="37">
        <v>769769000</v>
      </c>
      <c r="C16" s="37">
        <v>58879494</v>
      </c>
      <c r="D16" s="27"/>
    </row>
    <row r="17" spans="1:4" x14ac:dyDescent="0.25">
      <c r="A17" s="6" t="s">
        <v>76</v>
      </c>
      <c r="B17" s="37">
        <v>1088082378</v>
      </c>
      <c r="C17" s="37">
        <v>1793501617</v>
      </c>
      <c r="D17" s="15"/>
    </row>
    <row r="18" spans="1:4" x14ac:dyDescent="0.25">
      <c r="A18" s="8" t="s">
        <v>77</v>
      </c>
      <c r="B18" s="38">
        <f>SUM(B13:B17)</f>
        <v>2455327684</v>
      </c>
      <c r="C18" s="38">
        <f>SUM(C13:C17)</f>
        <v>2505682168</v>
      </c>
      <c r="D18" s="27"/>
    </row>
    <row r="19" spans="1:4" ht="13.8" thickBot="1" x14ac:dyDescent="0.3">
      <c r="A19" s="7" t="s">
        <v>78</v>
      </c>
      <c r="B19" s="41">
        <f>B10+B18</f>
        <v>8507936670</v>
      </c>
      <c r="C19" s="41">
        <f>C10+C18</f>
        <v>8810771555</v>
      </c>
      <c r="D19" s="27"/>
    </row>
    <row r="20" spans="1:4" ht="13.8" thickTop="1" x14ac:dyDescent="0.25">
      <c r="A20" s="5"/>
      <c r="B20" s="40"/>
      <c r="C20" s="40"/>
      <c r="D20" s="27"/>
    </row>
    <row r="21" spans="1:4" x14ac:dyDescent="0.25">
      <c r="A21" s="5" t="s">
        <v>79</v>
      </c>
      <c r="B21" s="40"/>
      <c r="C21" s="40"/>
      <c r="D21" s="27"/>
    </row>
    <row r="22" spans="1:4" x14ac:dyDescent="0.25">
      <c r="A22" s="5" t="s">
        <v>80</v>
      </c>
      <c r="B22" s="40"/>
      <c r="C22" s="40"/>
      <c r="D22" s="27"/>
    </row>
    <row r="23" spans="1:4" x14ac:dyDescent="0.25">
      <c r="A23" s="9" t="s">
        <v>81</v>
      </c>
      <c r="B23" s="42">
        <v>3210641253</v>
      </c>
      <c r="C23" s="42">
        <v>3210641253</v>
      </c>
      <c r="D23" s="27"/>
    </row>
    <row r="24" spans="1:4" x14ac:dyDescent="0.25">
      <c r="A24" s="10" t="s">
        <v>82</v>
      </c>
      <c r="B24" s="43">
        <v>3015138510</v>
      </c>
      <c r="C24" s="43">
        <v>3015138510</v>
      </c>
      <c r="D24" s="27"/>
    </row>
    <row r="25" spans="1:4" collapsed="1" x14ac:dyDescent="0.25">
      <c r="A25" s="10" t="s">
        <v>83</v>
      </c>
      <c r="B25" s="43">
        <v>195502743</v>
      </c>
      <c r="C25" s="43">
        <v>195502743</v>
      </c>
      <c r="D25" s="27"/>
    </row>
    <row r="26" spans="1:4" x14ac:dyDescent="0.25">
      <c r="A26" s="9" t="s">
        <v>84</v>
      </c>
      <c r="B26" s="37">
        <v>31474149</v>
      </c>
      <c r="C26" s="37">
        <v>31474149</v>
      </c>
      <c r="D26" s="27"/>
    </row>
    <row r="27" spans="1:4" x14ac:dyDescent="0.25">
      <c r="A27" s="11" t="s">
        <v>85</v>
      </c>
      <c r="B27" s="37">
        <v>21553548</v>
      </c>
      <c r="C27" s="37">
        <v>21553548</v>
      </c>
      <c r="D27" s="27"/>
    </row>
    <row r="28" spans="1:4" x14ac:dyDescent="0.25">
      <c r="A28" s="9" t="s">
        <v>86</v>
      </c>
      <c r="B28" s="37">
        <v>1820339902</v>
      </c>
      <c r="C28" s="37">
        <v>1820339902</v>
      </c>
      <c r="D28" s="27"/>
    </row>
    <row r="29" spans="1:4" x14ac:dyDescent="0.25">
      <c r="A29" s="9" t="s">
        <v>87</v>
      </c>
      <c r="B29" s="37">
        <v>2090305899</v>
      </c>
      <c r="C29" s="37">
        <v>2250680741</v>
      </c>
      <c r="D29" s="27"/>
    </row>
    <row r="30" spans="1:4" x14ac:dyDescent="0.25">
      <c r="A30" s="5" t="s">
        <v>88</v>
      </c>
      <c r="B30" s="38">
        <f>B23+SUM(B26:B29)</f>
        <v>7174314751</v>
      </c>
      <c r="C30" s="38">
        <f>C23+SUM(C26:C29)</f>
        <v>7334689593</v>
      </c>
      <c r="D30" s="27"/>
    </row>
    <row r="31" spans="1:4" x14ac:dyDescent="0.25">
      <c r="A31" s="5"/>
      <c r="B31" s="40"/>
      <c r="C31" s="40"/>
      <c r="D31" s="27"/>
    </row>
    <row r="32" spans="1:4" x14ac:dyDescent="0.25">
      <c r="A32" s="5" t="s">
        <v>89</v>
      </c>
      <c r="B32" s="40"/>
      <c r="C32" s="40"/>
      <c r="D32" s="27"/>
    </row>
    <row r="33" spans="1:4" x14ac:dyDescent="0.25">
      <c r="A33" s="5" t="s">
        <v>90</v>
      </c>
      <c r="B33" s="40"/>
      <c r="C33" s="40"/>
      <c r="D33" s="27"/>
    </row>
    <row r="34" spans="1:4" x14ac:dyDescent="0.25">
      <c r="A34" s="9" t="s">
        <v>91</v>
      </c>
      <c r="B34" s="37">
        <v>396048119</v>
      </c>
      <c r="C34" s="37">
        <v>499908597</v>
      </c>
      <c r="D34" s="27"/>
    </row>
    <row r="35" spans="1:4" x14ac:dyDescent="0.25">
      <c r="A35" s="9" t="s">
        <v>92</v>
      </c>
      <c r="B35" s="37">
        <v>220698799</v>
      </c>
      <c r="C35" s="37">
        <v>213470997</v>
      </c>
      <c r="D35" s="27"/>
    </row>
    <row r="36" spans="1:4" x14ac:dyDescent="0.25">
      <c r="A36" s="9" t="s">
        <v>93</v>
      </c>
      <c r="B36" s="37">
        <v>93240300</v>
      </c>
      <c r="C36" s="37">
        <v>100412631</v>
      </c>
      <c r="D36" s="27"/>
    </row>
    <row r="37" spans="1:4" x14ac:dyDescent="0.25">
      <c r="A37" s="9" t="s">
        <v>94</v>
      </c>
      <c r="B37" s="37">
        <v>80800750</v>
      </c>
      <c r="C37" s="37">
        <v>80743008</v>
      </c>
      <c r="D37" s="27"/>
    </row>
    <row r="38" spans="1:4" x14ac:dyDescent="0.25">
      <c r="A38" s="9" t="s">
        <v>95</v>
      </c>
      <c r="B38" s="37">
        <v>41621644</v>
      </c>
      <c r="C38" s="37">
        <v>41621644</v>
      </c>
      <c r="D38" s="27"/>
    </row>
    <row r="39" spans="1:4" x14ac:dyDescent="0.25">
      <c r="A39" s="5" t="s">
        <v>96</v>
      </c>
      <c r="B39" s="38">
        <f>SUM(B34:B38)</f>
        <v>832409612</v>
      </c>
      <c r="C39" s="38">
        <f>SUM(C34:C38)</f>
        <v>936156877</v>
      </c>
      <c r="D39" s="27"/>
    </row>
    <row r="40" spans="1:4" x14ac:dyDescent="0.25">
      <c r="A40" s="5"/>
      <c r="B40" s="40"/>
      <c r="C40" s="40"/>
      <c r="D40" s="27"/>
    </row>
    <row r="41" spans="1:4" x14ac:dyDescent="0.25">
      <c r="A41" s="5" t="s">
        <v>97</v>
      </c>
      <c r="B41" s="40"/>
      <c r="C41" s="40"/>
      <c r="D41" s="27"/>
    </row>
    <row r="42" spans="1:4" x14ac:dyDescent="0.25">
      <c r="A42" s="9" t="s">
        <v>98</v>
      </c>
      <c r="B42" s="44">
        <v>177033761</v>
      </c>
      <c r="C42" s="44">
        <v>220398362</v>
      </c>
      <c r="D42" s="27"/>
    </row>
    <row r="43" spans="1:4" ht="26.4" x14ac:dyDescent="0.25">
      <c r="A43" s="26" t="s">
        <v>99</v>
      </c>
      <c r="B43" s="44">
        <v>58601747</v>
      </c>
      <c r="C43" s="44">
        <v>65442649</v>
      </c>
      <c r="D43" s="15"/>
    </row>
    <row r="44" spans="1:4" x14ac:dyDescent="0.25">
      <c r="A44" s="9" t="s">
        <v>100</v>
      </c>
      <c r="B44" s="44">
        <v>21331511</v>
      </c>
      <c r="C44" s="44">
        <v>13329182</v>
      </c>
      <c r="D44" s="28"/>
    </row>
    <row r="45" spans="1:4" x14ac:dyDescent="0.25">
      <c r="A45" s="9" t="s">
        <v>101</v>
      </c>
      <c r="B45" s="44">
        <v>31825262</v>
      </c>
      <c r="C45" s="44">
        <v>27863600</v>
      </c>
    </row>
    <row r="46" spans="1:4" x14ac:dyDescent="0.25">
      <c r="A46" s="9" t="s">
        <v>102</v>
      </c>
      <c r="B46" s="44">
        <v>212420026</v>
      </c>
      <c r="C46" s="44">
        <v>212891292</v>
      </c>
      <c r="D46" s="16"/>
    </row>
    <row r="47" spans="1:4" x14ac:dyDescent="0.25">
      <c r="A47" s="5" t="s">
        <v>103</v>
      </c>
      <c r="B47" s="45">
        <f>SUM(B42:B46)</f>
        <v>501212307</v>
      </c>
      <c r="C47" s="45">
        <f>SUM(C42:C46)</f>
        <v>539925085</v>
      </c>
    </row>
    <row r="48" spans="1:4" x14ac:dyDescent="0.25">
      <c r="A48" s="5" t="s">
        <v>104</v>
      </c>
      <c r="B48" s="38">
        <f>B39+B47</f>
        <v>1333621919</v>
      </c>
      <c r="C48" s="38">
        <f>C39+C47</f>
        <v>1476081962</v>
      </c>
    </row>
    <row r="49" spans="1:3" ht="13.8" thickBot="1" x14ac:dyDescent="0.3">
      <c r="A49" s="5" t="s">
        <v>105</v>
      </c>
      <c r="B49" s="41">
        <f>B30+B48</f>
        <v>8507936670</v>
      </c>
      <c r="C49" s="41">
        <f>C30+C48</f>
        <v>8810771555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showGridLines="0" zoomScaleNormal="100" workbookViewId="0">
      <pane ySplit="2" topLeftCell="A3" activePane="bottomLeft" state="frozen"/>
      <selection pane="bottomLeft"/>
    </sheetView>
  </sheetViews>
  <sheetFormatPr defaultColWidth="9.109375" defaultRowHeight="13.2" x14ac:dyDescent="0.25"/>
  <cols>
    <col min="1" max="1" width="34" style="2" bestFit="1" customWidth="1"/>
    <col min="2" max="2" width="14.44140625" style="2" customWidth="1"/>
    <col min="3" max="3" width="14.44140625" style="2" bestFit="1" customWidth="1"/>
    <col min="4" max="16384" width="9.109375" style="2"/>
  </cols>
  <sheetData>
    <row r="1" spans="1:3" x14ac:dyDescent="0.25">
      <c r="A1" s="25"/>
    </row>
    <row r="2" spans="1:3" s="17" customFormat="1" ht="61.8" customHeight="1" x14ac:dyDescent="0.3">
      <c r="A2" s="30" t="s">
        <v>129</v>
      </c>
      <c r="B2" s="29" t="s">
        <v>134</v>
      </c>
      <c r="C2" s="29" t="s">
        <v>133</v>
      </c>
    </row>
    <row r="4" spans="1:3" x14ac:dyDescent="0.25">
      <c r="A4" s="18" t="s">
        <v>35</v>
      </c>
    </row>
    <row r="5" spans="1:3" x14ac:dyDescent="0.25">
      <c r="A5" s="9" t="s">
        <v>36</v>
      </c>
      <c r="B5" s="52">
        <v>1157516604</v>
      </c>
      <c r="C5" s="52">
        <v>1181737208</v>
      </c>
    </row>
    <row r="6" spans="1:3" x14ac:dyDescent="0.25">
      <c r="A6" s="9" t="s">
        <v>37</v>
      </c>
      <c r="B6" s="52">
        <v>7147942</v>
      </c>
      <c r="C6" s="52">
        <v>5803810</v>
      </c>
    </row>
    <row r="7" spans="1:3" x14ac:dyDescent="0.25">
      <c r="A7" s="19" t="s">
        <v>38</v>
      </c>
      <c r="B7" s="53">
        <f>SUM(B5:B6)</f>
        <v>1164664546</v>
      </c>
      <c r="C7" s="53">
        <f t="shared" ref="C7" si="0">SUM(C5:C6)</f>
        <v>1187541018</v>
      </c>
    </row>
    <row r="8" spans="1:3" x14ac:dyDescent="0.25">
      <c r="A8" s="20"/>
      <c r="B8" s="54"/>
      <c r="C8" s="54"/>
    </row>
    <row r="9" spans="1:3" x14ac:dyDescent="0.25">
      <c r="A9" s="9" t="s">
        <v>39</v>
      </c>
      <c r="B9" s="52">
        <v>18314874</v>
      </c>
      <c r="C9" s="52">
        <v>21015830</v>
      </c>
    </row>
    <row r="10" spans="1:3" x14ac:dyDescent="0.25">
      <c r="A10" s="21"/>
      <c r="B10" s="55"/>
      <c r="C10" s="55"/>
    </row>
    <row r="11" spans="1:3" x14ac:dyDescent="0.25">
      <c r="A11" s="18" t="s">
        <v>40</v>
      </c>
      <c r="B11" s="55"/>
      <c r="C11" s="55"/>
    </row>
    <row r="12" spans="1:3" x14ac:dyDescent="0.25">
      <c r="A12" s="9" t="s">
        <v>59</v>
      </c>
      <c r="B12" s="52">
        <v>-278255370</v>
      </c>
      <c r="C12" s="52">
        <v>-274872313</v>
      </c>
    </row>
    <row r="13" spans="1:3" x14ac:dyDescent="0.25">
      <c r="A13" s="9" t="s">
        <v>41</v>
      </c>
      <c r="B13" s="52">
        <v>-218531117</v>
      </c>
      <c r="C13" s="52">
        <v>-233780362</v>
      </c>
    </row>
    <row r="14" spans="1:3" x14ac:dyDescent="0.25">
      <c r="A14" s="9" t="s">
        <v>42</v>
      </c>
      <c r="B14" s="52">
        <v>-10364181</v>
      </c>
      <c r="C14" s="52">
        <v>-42201756</v>
      </c>
    </row>
    <row r="15" spans="1:3" x14ac:dyDescent="0.25">
      <c r="A15" s="9" t="s">
        <v>43</v>
      </c>
      <c r="B15" s="52">
        <v>-22126234</v>
      </c>
      <c r="C15" s="52">
        <v>-31603656</v>
      </c>
    </row>
    <row r="16" spans="1:3" x14ac:dyDescent="0.25">
      <c r="A16" s="9" t="s">
        <v>44</v>
      </c>
      <c r="B16" s="52">
        <v>-7147942</v>
      </c>
      <c r="C16" s="52">
        <v>-5803810</v>
      </c>
    </row>
    <row r="17" spans="1:3" x14ac:dyDescent="0.25">
      <c r="A17" s="9" t="s">
        <v>45</v>
      </c>
      <c r="B17" s="52">
        <v>-8302222</v>
      </c>
      <c r="C17" s="52">
        <v>-9774582</v>
      </c>
    </row>
    <row r="18" spans="1:3" x14ac:dyDescent="0.25">
      <c r="A18" s="9" t="s">
        <v>46</v>
      </c>
      <c r="B18" s="52">
        <v>-64589721</v>
      </c>
      <c r="C18" s="52">
        <v>-50905952</v>
      </c>
    </row>
    <row r="19" spans="1:3" x14ac:dyDescent="0.25">
      <c r="A19" s="9" t="s">
        <v>47</v>
      </c>
      <c r="B19" s="52">
        <v>-185058641</v>
      </c>
      <c r="C19" s="52">
        <v>-195432058</v>
      </c>
    </row>
    <row r="20" spans="1:3" x14ac:dyDescent="0.25">
      <c r="A20" s="19" t="s">
        <v>48</v>
      </c>
      <c r="B20" s="56">
        <f t="shared" ref="B20" si="1">SUM(B12:B19)</f>
        <v>-794375428</v>
      </c>
      <c r="C20" s="56">
        <f t="shared" ref="C20" si="2">SUM(C12:C19)</f>
        <v>-844374489</v>
      </c>
    </row>
    <row r="21" spans="1:3" x14ac:dyDescent="0.25">
      <c r="A21" s="22"/>
      <c r="B21" s="55"/>
      <c r="C21" s="55"/>
    </row>
    <row r="22" spans="1:3" x14ac:dyDescent="0.25">
      <c r="A22" s="19" t="s">
        <v>60</v>
      </c>
      <c r="B22" s="56">
        <f t="shared" ref="B22:C22" si="3">B7+B20+B9</f>
        <v>388603992</v>
      </c>
      <c r="C22" s="56">
        <f t="shared" si="3"/>
        <v>364182359</v>
      </c>
    </row>
    <row r="23" spans="1:3" x14ac:dyDescent="0.25">
      <c r="A23" s="23"/>
      <c r="B23" s="57"/>
      <c r="C23" s="57"/>
    </row>
    <row r="24" spans="1:3" x14ac:dyDescent="0.25">
      <c r="A24" s="9" t="s">
        <v>49</v>
      </c>
      <c r="B24" s="52">
        <v>-22580247</v>
      </c>
      <c r="C24" s="52">
        <v>-38797222</v>
      </c>
    </row>
    <row r="25" spans="1:3" x14ac:dyDescent="0.25">
      <c r="A25" s="9" t="s">
        <v>50</v>
      </c>
      <c r="B25" s="52">
        <v>47134245</v>
      </c>
      <c r="C25" s="52">
        <v>34695445</v>
      </c>
    </row>
    <row r="26" spans="1:3" x14ac:dyDescent="0.25">
      <c r="A26" s="19" t="s">
        <v>128</v>
      </c>
      <c r="B26" s="56">
        <f t="shared" ref="B26" si="4">SUM(B24:B25)</f>
        <v>24553998</v>
      </c>
      <c r="C26" s="56">
        <f t="shared" ref="C26" si="5">SUM(C24:C25)</f>
        <v>-4101777</v>
      </c>
    </row>
    <row r="27" spans="1:3" x14ac:dyDescent="0.25">
      <c r="A27" s="23"/>
      <c r="B27" s="57"/>
      <c r="C27" s="57"/>
    </row>
    <row r="28" spans="1:3" x14ac:dyDescent="0.25">
      <c r="A28" s="19" t="s">
        <v>61</v>
      </c>
      <c r="B28" s="56">
        <f t="shared" ref="B28:C28" si="6">B22+B26</f>
        <v>413157990</v>
      </c>
      <c r="C28" s="56">
        <f t="shared" si="6"/>
        <v>360080582</v>
      </c>
    </row>
    <row r="29" spans="1:3" x14ac:dyDescent="0.25">
      <c r="A29" s="23"/>
      <c r="B29" s="57"/>
      <c r="C29" s="57"/>
    </row>
    <row r="30" spans="1:3" x14ac:dyDescent="0.25">
      <c r="A30" s="9" t="s">
        <v>51</v>
      </c>
      <c r="B30" s="52">
        <v>-69995810</v>
      </c>
      <c r="C30" s="52">
        <v>-69461441</v>
      </c>
    </row>
    <row r="31" spans="1:3" x14ac:dyDescent="0.25">
      <c r="A31" s="23"/>
      <c r="B31" s="57"/>
      <c r="C31" s="57"/>
    </row>
    <row r="32" spans="1:3" x14ac:dyDescent="0.25">
      <c r="A32" s="19" t="s">
        <v>62</v>
      </c>
      <c r="B32" s="53">
        <f t="shared" ref="B32:C32" si="7">B28+B30</f>
        <v>343162180</v>
      </c>
      <c r="C32" s="53">
        <f t="shared" si="7"/>
        <v>290619141</v>
      </c>
    </row>
  </sheetData>
  <pageMargins left="0.7" right="0.7" top="0.75" bottom="0.75" header="0.3" footer="0.3"/>
  <pageSetup paperSize="9" orientation="portrait" r:id="rId1"/>
  <ignoredErrors>
    <ignoredError sqref="B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2"/>
  <sheetViews>
    <sheetView showGridLines="0" zoomScaleNormal="100" workbookViewId="0">
      <pane ySplit="2" topLeftCell="A3" activePane="bottomLeft" state="frozen"/>
      <selection pane="bottomLeft"/>
    </sheetView>
  </sheetViews>
  <sheetFormatPr defaultColWidth="9.109375" defaultRowHeight="13.2" x14ac:dyDescent="0.25"/>
  <cols>
    <col min="1" max="1" width="34.5546875" style="2" bestFit="1" customWidth="1"/>
    <col min="2" max="3" width="15.5546875" style="2" customWidth="1"/>
    <col min="4" max="16384" width="9.109375" style="2"/>
  </cols>
  <sheetData>
    <row r="1" spans="1:3" x14ac:dyDescent="0.25">
      <c r="A1" s="25"/>
    </row>
    <row r="2" spans="1:3" s="17" customFormat="1" ht="52.8" x14ac:dyDescent="0.3">
      <c r="A2" s="30" t="s">
        <v>129</v>
      </c>
      <c r="B2" s="29" t="s">
        <v>136</v>
      </c>
      <c r="C2" s="29" t="s">
        <v>135</v>
      </c>
    </row>
    <row r="3" spans="1:3" ht="12.6" customHeight="1" x14ac:dyDescent="0.25"/>
    <row r="4" spans="1:3" x14ac:dyDescent="0.25">
      <c r="A4" s="18" t="s">
        <v>106</v>
      </c>
    </row>
    <row r="5" spans="1:3" x14ac:dyDescent="0.25">
      <c r="A5" s="9" t="s">
        <v>107</v>
      </c>
      <c r="B5" s="52">
        <v>1157516604</v>
      </c>
      <c r="C5" s="52">
        <v>1181737208</v>
      </c>
    </row>
    <row r="6" spans="1:3" x14ac:dyDescent="0.25">
      <c r="A6" s="9" t="s">
        <v>108</v>
      </c>
      <c r="B6" s="52">
        <v>7147942</v>
      </c>
      <c r="C6" s="52">
        <v>5803810</v>
      </c>
    </row>
    <row r="7" spans="1:3" x14ac:dyDescent="0.25">
      <c r="A7" s="19" t="s">
        <v>109</v>
      </c>
      <c r="B7" s="53">
        <f>SUM(B5:B6)</f>
        <v>1164664546</v>
      </c>
      <c r="C7" s="53">
        <f t="shared" ref="C7" si="0">SUM(C5:C6)</f>
        <v>1187541018</v>
      </c>
    </row>
    <row r="8" spans="1:3" x14ac:dyDescent="0.25">
      <c r="A8" s="20"/>
      <c r="B8" s="54"/>
      <c r="C8" s="54"/>
    </row>
    <row r="9" spans="1:3" x14ac:dyDescent="0.25">
      <c r="A9" s="9" t="s">
        <v>110</v>
      </c>
      <c r="B9" s="52">
        <v>18314874</v>
      </c>
      <c r="C9" s="52">
        <v>21015830</v>
      </c>
    </row>
    <row r="10" spans="1:3" x14ac:dyDescent="0.25">
      <c r="A10" s="21"/>
      <c r="B10" s="55"/>
      <c r="C10" s="55"/>
    </row>
    <row r="11" spans="1:3" x14ac:dyDescent="0.25">
      <c r="A11" s="18" t="s">
        <v>111</v>
      </c>
      <c r="B11" s="55"/>
      <c r="C11" s="55"/>
    </row>
    <row r="12" spans="1:3" x14ac:dyDescent="0.25">
      <c r="A12" s="9" t="s">
        <v>112</v>
      </c>
      <c r="B12" s="52">
        <v>-278255370</v>
      </c>
      <c r="C12" s="52">
        <v>-274872313</v>
      </c>
    </row>
    <row r="13" spans="1:3" x14ac:dyDescent="0.25">
      <c r="A13" s="9" t="s">
        <v>113</v>
      </c>
      <c r="B13" s="52">
        <v>-218531117</v>
      </c>
      <c r="C13" s="52">
        <v>-233780362</v>
      </c>
    </row>
    <row r="14" spans="1:3" x14ac:dyDescent="0.25">
      <c r="A14" s="9" t="s">
        <v>114</v>
      </c>
      <c r="B14" s="52">
        <v>-10364181</v>
      </c>
      <c r="C14" s="52">
        <v>-42201756</v>
      </c>
    </row>
    <row r="15" spans="1:3" x14ac:dyDescent="0.25">
      <c r="A15" s="9" t="s">
        <v>115</v>
      </c>
      <c r="B15" s="52">
        <v>-22126234</v>
      </c>
      <c r="C15" s="52">
        <v>-31603656</v>
      </c>
    </row>
    <row r="16" spans="1:3" x14ac:dyDescent="0.25">
      <c r="A16" s="9" t="s">
        <v>116</v>
      </c>
      <c r="B16" s="52">
        <v>-7147942</v>
      </c>
      <c r="C16" s="52">
        <v>-5803810</v>
      </c>
    </row>
    <row r="17" spans="1:3" x14ac:dyDescent="0.25">
      <c r="A17" s="9" t="s">
        <v>117</v>
      </c>
      <c r="B17" s="52">
        <v>-8302222</v>
      </c>
      <c r="C17" s="52">
        <v>-9774582</v>
      </c>
    </row>
    <row r="18" spans="1:3" x14ac:dyDescent="0.25">
      <c r="A18" s="9" t="s">
        <v>118</v>
      </c>
      <c r="B18" s="52">
        <v>-64589721</v>
      </c>
      <c r="C18" s="52">
        <v>-50905952</v>
      </c>
    </row>
    <row r="19" spans="1:3" x14ac:dyDescent="0.25">
      <c r="A19" s="9" t="s">
        <v>119</v>
      </c>
      <c r="B19" s="52">
        <v>-185058641</v>
      </c>
      <c r="C19" s="52">
        <v>-195432058</v>
      </c>
    </row>
    <row r="20" spans="1:3" x14ac:dyDescent="0.25">
      <c r="A20" s="19" t="s">
        <v>120</v>
      </c>
      <c r="B20" s="56">
        <f t="shared" ref="B20:C20" si="1">SUM(B12:B19)</f>
        <v>-794375428</v>
      </c>
      <c r="C20" s="56">
        <f t="shared" si="1"/>
        <v>-844374489</v>
      </c>
    </row>
    <row r="21" spans="1:3" x14ac:dyDescent="0.25">
      <c r="A21" s="22"/>
      <c r="B21" s="55"/>
      <c r="C21" s="55"/>
    </row>
    <row r="22" spans="1:3" x14ac:dyDescent="0.25">
      <c r="A22" s="19" t="s">
        <v>121</v>
      </c>
      <c r="B22" s="56">
        <f t="shared" ref="B22:C22" si="2">B7+B20+B9</f>
        <v>388603992</v>
      </c>
      <c r="C22" s="56">
        <f t="shared" si="2"/>
        <v>364182359</v>
      </c>
    </row>
    <row r="23" spans="1:3" x14ac:dyDescent="0.25">
      <c r="A23" s="23"/>
      <c r="B23" s="57"/>
      <c r="C23" s="57"/>
    </row>
    <row r="24" spans="1:3" x14ac:dyDescent="0.25">
      <c r="A24" s="9" t="s">
        <v>122</v>
      </c>
      <c r="B24" s="52">
        <v>-22580247</v>
      </c>
      <c r="C24" s="52">
        <v>-38797222</v>
      </c>
    </row>
    <row r="25" spans="1:3" x14ac:dyDescent="0.25">
      <c r="A25" s="9" t="s">
        <v>123</v>
      </c>
      <c r="B25" s="52">
        <v>47134245</v>
      </c>
      <c r="C25" s="52">
        <v>34695445</v>
      </c>
    </row>
    <row r="26" spans="1:3" x14ac:dyDescent="0.25">
      <c r="A26" s="19" t="s">
        <v>124</v>
      </c>
      <c r="B26" s="56">
        <f t="shared" ref="B26" si="3">SUM(B24:B25)</f>
        <v>24553998</v>
      </c>
      <c r="C26" s="56">
        <f t="shared" ref="C26" si="4">SUM(C24:C25)</f>
        <v>-4101777</v>
      </c>
    </row>
    <row r="27" spans="1:3" x14ac:dyDescent="0.25">
      <c r="A27" s="23"/>
      <c r="B27" s="57"/>
      <c r="C27" s="57"/>
    </row>
    <row r="28" spans="1:3" x14ac:dyDescent="0.25">
      <c r="A28" s="19" t="s">
        <v>125</v>
      </c>
      <c r="B28" s="56">
        <f t="shared" ref="B28:C28" si="5">B22+B26</f>
        <v>413157990</v>
      </c>
      <c r="C28" s="56">
        <f t="shared" si="5"/>
        <v>360080582</v>
      </c>
    </row>
    <row r="29" spans="1:3" x14ac:dyDescent="0.25">
      <c r="A29" s="23"/>
      <c r="B29" s="57"/>
      <c r="C29" s="57"/>
    </row>
    <row r="30" spans="1:3" x14ac:dyDescent="0.25">
      <c r="A30" s="9" t="s">
        <v>126</v>
      </c>
      <c r="B30" s="52">
        <v>-69995810</v>
      </c>
      <c r="C30" s="52">
        <v>-69461441</v>
      </c>
    </row>
    <row r="31" spans="1:3" x14ac:dyDescent="0.25">
      <c r="A31" s="23"/>
      <c r="B31" s="57"/>
      <c r="C31" s="57"/>
    </row>
    <row r="32" spans="1:3" x14ac:dyDescent="0.25">
      <c r="A32" s="19" t="s">
        <v>127</v>
      </c>
      <c r="B32" s="53">
        <f t="shared" ref="B32:C32" si="6">B28+B30</f>
        <v>343162180</v>
      </c>
      <c r="C32" s="53">
        <f t="shared" si="6"/>
        <v>290619141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BS_RO_30.06.2020</vt:lpstr>
      <vt:lpstr>BS_EN_30.06.2020</vt:lpstr>
      <vt:lpstr>PL_RO_30.06.2020</vt:lpstr>
      <vt:lpstr>PL_EN_30.06.2020</vt:lpstr>
      <vt:lpstr>BS_EN_30.06.2020!Print_Area</vt:lpstr>
      <vt:lpstr>BS_RO_30.06.2020!Print_Area</vt:lpstr>
      <vt:lpstr>PL_EN_30.06.2020!Print_Area</vt:lpstr>
      <vt:lpstr>PL_RO_30.06.2020!Print_Area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Anca Tihon</cp:lastModifiedBy>
  <cp:lastPrinted>2018-03-15T10:10:50Z</cp:lastPrinted>
  <dcterms:created xsi:type="dcterms:W3CDTF">2018-03-05T06:48:06Z</dcterms:created>
  <dcterms:modified xsi:type="dcterms:W3CDTF">2020-08-12T18:31:12Z</dcterms:modified>
</cp:coreProperties>
</file>